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192.168.10.22\Kwestor\Documents\1 dokumenty\Plany i sprawozdania\Plany\2023\PR-F na 2023r\Zmiana planu\"/>
    </mc:Choice>
  </mc:AlternateContent>
  <xr:revisionPtr revIDLastSave="0" documentId="13_ncr:1_{16D76E24-AF2E-49F8-A163-9555E91C43A1}" xr6:coauthVersionLast="36" xr6:coauthVersionMax="36" xr10:uidLastSave="{00000000-0000-0000-0000-000000000000}"/>
  <bookViews>
    <workbookView xWindow="0" yWindow="0" windowWidth="28800" windowHeight="12105" activeTab="3" xr2:uid="{00000000-000D-0000-FFFF-FFFF00000000}"/>
  </bookViews>
  <sheets>
    <sheet name="Dział I" sheetId="1" r:id="rId1"/>
    <sheet name="Dział II" sheetId="2" r:id="rId2"/>
    <sheet name="Dział III A" sheetId="3" r:id="rId3"/>
    <sheet name="Dział IV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F60" i="1" s="1"/>
  <c r="F55" i="1"/>
  <c r="F57" i="1" s="1"/>
  <c r="F41" i="1" s="1"/>
  <c r="F31" i="1"/>
  <c r="F29" i="1" s="1"/>
  <c r="F12" i="1"/>
  <c r="F40" i="1" l="1"/>
  <c r="F65" i="1" s="1"/>
  <c r="F70" i="1" s="1"/>
  <c r="F73" i="1" s="1"/>
  <c r="F11" i="1"/>
  <c r="A1" i="4"/>
  <c r="A1" i="3"/>
  <c r="A1" i="2"/>
  <c r="E15" i="2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D40" i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Jagielski</author>
    <author>Jagielski Piotr</author>
    <author>Żarnowska Hanna</author>
  </authors>
  <commentList>
    <comment ref="E4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E48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E53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E5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</commentList>
</comments>
</file>

<file path=xl/sharedStrings.xml><?xml version="1.0" encoding="utf-8"?>
<sst xmlns="http://schemas.openxmlformats.org/spreadsheetml/2006/main" count="261" uniqueCount="168">
  <si>
    <t>………………..………………….</t>
  </si>
  <si>
    <t xml:space="preserve">         (pieczątka uczelni)</t>
  </si>
  <si>
    <t>nazwa uczelni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</si>
  <si>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</si>
  <si>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</si>
  <si>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01</t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</si>
  <si>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(03+04+05+06+08+09+10+12+13+14+16+17)</t>
    </r>
  </si>
  <si>
    <t>02</t>
  </si>
  <si>
    <t>Subwencja na utrzymanie potencjału dydaktycznego i badawczego</t>
  </si>
  <si>
    <t>03</t>
  </si>
  <si>
    <t>Dotacje z budżetu państwa</t>
  </si>
  <si>
    <t>04</t>
  </si>
  <si>
    <t>Środki z budżetów jednostek samorządu terytorialnego lub ich związków</t>
  </si>
  <si>
    <t>05</t>
  </si>
  <si>
    <t>Opłaty za świadczone usługi edukacyjne</t>
  </si>
  <si>
    <t>06</t>
  </si>
  <si>
    <t>w tym na studiach niestacjonarnych</t>
  </si>
  <si>
    <t>07</t>
  </si>
  <si>
    <t xml:space="preserve">Środki na realizację projektów finansowanych przez Narodowe Centrum Badań i Rozwoju </t>
  </si>
  <si>
    <t>08</t>
  </si>
  <si>
    <t>Środki na realizację projektów finansowanych przez Narodowe Centrum Nauki</t>
  </si>
  <si>
    <t>09</t>
  </si>
  <si>
    <t>Środki na realizację przedsięwzięć współfinansowanych ze środków pochodzących ze źródeł zagranicznych</t>
  </si>
  <si>
    <t>10</t>
  </si>
  <si>
    <t>w tym środki pochodzące ze źródeł zagranicznych, niepodlegające zwrotowi</t>
  </si>
  <si>
    <t>11</t>
  </si>
  <si>
    <t>Sprzedaż pozostałych prac i usług badawczych i rozwojowych</t>
  </si>
  <si>
    <t>12</t>
  </si>
  <si>
    <t>Środki na realizację programów lub przedsięwzięć ustanowionych przez ministra właściwego do spraw szkolnictwa wyższego i nauki</t>
  </si>
  <si>
    <t>13</t>
  </si>
  <si>
    <t>Pozostałe przychody z podstawowej działalności operacyjnej</t>
  </si>
  <si>
    <t>14</t>
  </si>
  <si>
    <t>w tym opłaty za korzystanie z domów i stołówek studenckich</t>
  </si>
  <si>
    <t>15</t>
  </si>
  <si>
    <t>Przychody ogółem z działalności gospodarczej wyodrębnionej</t>
  </si>
  <si>
    <t>16</t>
  </si>
  <si>
    <t>Koszt wytworzenia świadczeń na własne potrzeby jednostki</t>
  </si>
  <si>
    <t>17</t>
  </si>
  <si>
    <r>
      <t xml:space="preserve">Pozostałe przychody  </t>
    </r>
    <r>
      <rPr>
        <sz val="12"/>
        <rFont val="Times New Roman"/>
        <family val="1"/>
        <charset val="238"/>
      </rPr>
      <t>(19+20)</t>
    </r>
  </si>
  <si>
    <t>18</t>
  </si>
  <si>
    <t>Przychody ze sprzedaży towarów i materiałów</t>
  </si>
  <si>
    <t>19</t>
  </si>
  <si>
    <t>Pozostałe przychody operacyjne (21+22)</t>
  </si>
  <si>
    <t>20</t>
  </si>
  <si>
    <t>z tego</t>
  </si>
  <si>
    <t>zysk z tytułu rozchodu niefinansowych aktywów trwałych</t>
  </si>
  <si>
    <t>21</t>
  </si>
  <si>
    <t>inne pozostałe przychody operacyjne</t>
  </si>
  <si>
    <t>22</t>
  </si>
  <si>
    <t>w tym równowartość rocznych odpisów amortyzacyjnych środków trwałych oraz wartości niematerialnych i prawnych sfinansowanych z dotacji celowych, subwencji, a także otrzymanych nieodpłatnie z innych źródeł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</si>
  <si>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</si>
  <si>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r>
      <t xml:space="preserve">B. Koszty działalności operacyjnej </t>
    </r>
    <r>
      <rPr>
        <sz val="14"/>
        <rFont val="Times New Roman"/>
        <family val="1"/>
        <charset val="238"/>
      </rPr>
      <t>(25+44)</t>
    </r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</si>
  <si>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(41)</t>
    </r>
  </si>
  <si>
    <t>Amortyzacja</t>
  </si>
  <si>
    <t>Zużycie materiałów i energii</t>
  </si>
  <si>
    <t>Usługi obce</t>
  </si>
  <si>
    <t>Podatki i opłaty</t>
  </si>
  <si>
    <t>Wynagrodzenia</t>
  </si>
  <si>
    <t>w tym wynikające ze stosunku pracy</t>
  </si>
  <si>
    <t>Ubezpieczenia społeczne i inne świadczenia</t>
  </si>
  <si>
    <t>w tym</t>
  </si>
  <si>
    <t>składki z tytułu ubezpieczeń społecznych i funduszu pracy</t>
  </si>
  <si>
    <t xml:space="preserve">w tym </t>
  </si>
  <si>
    <t>składki z tytułu ubezpieczeń społecznych wypłacane od stypendiów doktoranckich w szkołach doktorskich</t>
  </si>
  <si>
    <t>odpis na zakładowy fundusz świadczeń socjalnych</t>
  </si>
  <si>
    <t>odpis na własny fundusz na stypendia</t>
  </si>
  <si>
    <t>stypendia doktoranckie w szkołach doktorskich</t>
  </si>
  <si>
    <t>Pozostałe koszty rodzajowe</t>
  </si>
  <si>
    <t>Ogółem koszty rodzajowe (26+27+28+29+30+32+38)</t>
  </si>
  <si>
    <t>Zmiana stanu produktów (zwiększenia – wartość ujemna, zmniejszenia − wartość dodatnia)</t>
  </si>
  <si>
    <t>Ogółem koszty własne podstawowej działalności operacyjnej (39+40)</t>
  </si>
  <si>
    <t>koszty utrzymania domów i stołówek studenckich</t>
  </si>
  <si>
    <t>koszty działalności gospodarczej wyodrębnionej</t>
  </si>
  <si>
    <r>
      <t xml:space="preserve">Pozostałe koszty </t>
    </r>
    <r>
      <rPr>
        <sz val="12"/>
        <rFont val="Times New Roman"/>
        <family val="1"/>
        <charset val="238"/>
      </rPr>
      <t>(45+46)</t>
    </r>
  </si>
  <si>
    <t xml:space="preserve">Wartość sprzedanych towarów i materiałów </t>
  </si>
  <si>
    <t>Pozostałe koszty operacyjne (47+48)</t>
  </si>
  <si>
    <t>strata z tytułu rozchodu niefinansowych aktywów trwałych</t>
  </si>
  <si>
    <t>inne pozostałe koszty operacyjne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</si>
  <si>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24)</t>
    </r>
  </si>
  <si>
    <t>D. Przychody finansowe</t>
  </si>
  <si>
    <t xml:space="preserve">w tym odsetki uzyskane </t>
  </si>
  <si>
    <t>E. Koszty finansowe</t>
  </si>
  <si>
    <t>w tym odsetki zapłacone</t>
  </si>
  <si>
    <r>
      <t xml:space="preserve">F. Zysk (strata) brutto </t>
    </r>
    <r>
      <rPr>
        <sz val="14"/>
        <rFont val="Times New Roman"/>
        <family val="1"/>
        <charset val="238"/>
      </rPr>
      <t>(49+50-52)</t>
    </r>
  </si>
  <si>
    <t>G.  Podatek dochodowy</t>
  </si>
  <si>
    <t>H.  Pozostałe obowiązkowe zmniejszenia zysku (zwiększenia straty)</t>
  </si>
  <si>
    <r>
      <t xml:space="preserve">I. Zysk (strata) netto </t>
    </r>
    <r>
      <rPr>
        <sz val="14"/>
        <rFont val="Times New Roman"/>
        <family val="1"/>
        <charset val="238"/>
      </rPr>
      <t>(54-55-56)</t>
    </r>
  </si>
  <si>
    <r>
      <t>Dział II. 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</si>
  <si>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Wyszczególnienie</t>
  </si>
  <si>
    <t>Fundusz zasadniczy</t>
  </si>
  <si>
    <t>stan funduszu na początek roku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</si>
  <si>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</si>
  <si>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</si>
  <si>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</si>
  <si>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</si>
  <si>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zmniejszenia ogółem</t>
  </si>
  <si>
    <t>pokrycie straty netto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</si>
  <si>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</si>
  <si>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t>Fundusz 
stypendialny</t>
  </si>
  <si>
    <t>w tym odpis w ciężar kosztów działalności podstawowej ze środków subwencji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</si>
  <si>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13)</t>
    </r>
  </si>
  <si>
    <t>Zakładowy fundusz świadczeń socjalnych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</si>
  <si>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(15+16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17)</t>
    </r>
  </si>
  <si>
    <t>Własny fundusz 
na stypendia</t>
  </si>
  <si>
    <t>w tym odpis w ciężar kosztów działalności w zakresie kształcenia 
i działalności naukowej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</si>
  <si>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(19+20-22)</t>
    </r>
  </si>
  <si>
    <t>Fundusz wsparcia osób niepełnosprawnych</t>
  </si>
  <si>
    <t xml:space="preserve">stan funduszu na początek roku </t>
  </si>
  <si>
    <t>zwiększenie ogółem</t>
  </si>
  <si>
    <t>zmniejszenie ogółem</t>
  </si>
  <si>
    <r>
      <t>stan funduszu na koniec okresu sprawozdawczego</t>
    </r>
    <r>
      <rPr>
        <sz val="12"/>
        <rFont val="Times New Roman"/>
        <family val="1"/>
        <charset val="238"/>
      </rPr>
      <t xml:space="preserve"> (24+25-26)</t>
    </r>
  </si>
  <si>
    <t xml:space="preserve">Dział III. Zatrudnienie i wynagrodzenia w grupach stanowisk </t>
  </si>
  <si>
    <t>Zatrudnienie</t>
  </si>
  <si>
    <t>Wynagrodzenia wynikające ze stosunku pracy 
(4+7)</t>
  </si>
  <si>
    <t>osobowe</t>
  </si>
  <si>
    <t>dodatkowe wynagrodzenie roczne</t>
  </si>
  <si>
    <t>dodatek 
za staż pracy</t>
  </si>
  <si>
    <t>nagrody rektora</t>
  </si>
  <si>
    <t xml:space="preserve"> Razem </t>
  </si>
  <si>
    <t>Nauczyciele akademiccy</t>
  </si>
  <si>
    <t>z tego 
w grupach stanowisk</t>
  </si>
  <si>
    <t>profesorów</t>
  </si>
  <si>
    <t>profesorów uczelni</t>
  </si>
  <si>
    <t>adiunktów</t>
  </si>
  <si>
    <t>asystentów</t>
  </si>
  <si>
    <t>Pracownicy niebędący nauczycielami akademickimi</t>
  </si>
  <si>
    <t>Należy podać:</t>
  </si>
  <si>
    <t xml:space="preserve">- przeciętne zatrudnienie w przeliczeniu na pełne etaty, z jednym znakiem po przecinku, 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</si>
  <si>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</si>
  <si>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przecinku.</t>
    </r>
  </si>
  <si>
    <t>Dział IV. Informacje rzeczowe i uzupełniające</t>
  </si>
  <si>
    <t>Jednostka miary</t>
  </si>
  <si>
    <t>Liczba studentów ogółem (02+03)</t>
  </si>
  <si>
    <t>osoby</t>
  </si>
  <si>
    <t>studiów stacjonarnych</t>
  </si>
  <si>
    <t>studiów niestacjonarnych</t>
  </si>
  <si>
    <r>
      <t xml:space="preserve">studenci, o których mowa w art. 444 ust. 6 ustawy </t>
    </r>
    <r>
      <rPr>
        <i/>
        <sz val="12"/>
        <rFont val="Times New Roman"/>
        <family val="1"/>
        <charset val="238"/>
      </rPr>
      <t>Prawo o szkolnictwie wyższym i nauce</t>
    </r>
  </si>
  <si>
    <t>Liczba uczestników studiów doktoranckich ogółem</t>
  </si>
  <si>
    <t xml:space="preserve">liczba uczestników stacjonarnych studiów doktoranckich </t>
  </si>
  <si>
    <r>
      <t xml:space="preserve">liczba osób pobierających stypendium doktoranckie, o którym mowa w art. 200 ust. 1 ustawy </t>
    </r>
    <r>
      <rPr>
        <i/>
        <sz val="12"/>
        <rFont val="Times New Roman"/>
        <family val="1"/>
        <charset val="238"/>
      </rPr>
      <t>Prawo o szkolnictwie wyższym</t>
    </r>
  </si>
  <si>
    <t>liczba doktorantów w szkołach doktorskich</t>
  </si>
  <si>
    <r>
      <t xml:space="preserve">liczba osób pobierających stypendium doktoranckie, o którym mowa w art. 209 ust. 1 ustawy </t>
    </r>
    <r>
      <rPr>
        <i/>
        <sz val="12"/>
        <rFont val="Times New Roman"/>
        <family val="1"/>
        <charset val="238"/>
      </rPr>
      <t>Prawo o szkolnictwie wyższym i nauce</t>
    </r>
  </si>
  <si>
    <r>
      <t xml:space="preserve">liczba osób pobierających zwiększone stypendium doktoranckie, o którym mowa w art. 209 ust. 7 ustawy </t>
    </r>
    <r>
      <rPr>
        <i/>
        <sz val="12"/>
        <rFont val="Times New Roman"/>
        <family val="1"/>
        <charset val="238"/>
      </rPr>
      <t>Prawo o szkolnictwie wyższym i nauce</t>
    </r>
  </si>
  <si>
    <t>Kwota stypendiów dla studentów i doktorantów</t>
  </si>
  <si>
    <t>tys. zł</t>
  </si>
  <si>
    <t>Przychody z tytułu komercjalizacji wyników badań naukowych i prac rozwojowych</t>
  </si>
  <si>
    <t xml:space="preserve">Koszty remontów budynków i lokali oraz obiektów inżynierii lądowej i wodnej </t>
  </si>
  <si>
    <t>Nakłady na rzeczowe aktywa trwałe i wartości niematerialne i prawne</t>
  </si>
  <si>
    <t>w tym nakłady na urządzenia techniczne i maszyny, środki transportu i inne środki trwałe</t>
  </si>
  <si>
    <t>z wiersza 14</t>
  </si>
  <si>
    <t xml:space="preserve">Nakłady na rzeczowe aktywa trwałe i wartości niematerialne i prawne sfinansowane lub dofinasowane z subwencji na utrzymanie potencjału dydaktycznego i badawczego </t>
  </si>
  <si>
    <t>Nakłady na rzeczowe aktywa trwałe i wartości niematerialne i prawne sfinansowane lub dofinasowane z dotacji celowych</t>
  </si>
  <si>
    <t xml:space="preserve">Nakłady na rzeczowe aktywa trwałe i wartości niematerialne i prawne sfinansowane lub dofinasowane ze środków przekazanych przez Narodowego Centrum Badań i Rozwoju </t>
  </si>
  <si>
    <t xml:space="preserve">Nakłady na rzeczowe aktywa trwałe i wartości niematerialne i prawne sfinansowane lub dofinasowane ze środków przekazanych przez Narodowe Centrum Nauki </t>
  </si>
  <si>
    <t>Nakłady na rzeczowe aktywa trwałe i wartości niematerialne i prawne sfinansowane lub dofinasowane ze środków pochodzących z pomocy zagranicznej i niepodlegających zwrotowi</t>
  </si>
  <si>
    <t>w tym z Unii Europejskiej</t>
  </si>
  <si>
    <t>Nakłady na rzeczowe aktywa trwałe i wartości niematerialne i prawne sfinansowane ze środków innych niż wymienione w wierszach 16-20,  a także otrzymanych nieodpłatnie</t>
  </si>
  <si>
    <t>w tym środki subwencji inwestycyjnej przeznaczone na działalność bieżącą</t>
  </si>
  <si>
    <t>03.1</t>
  </si>
  <si>
    <t>Nakłady na rzeczowe aktywa trwałe i wartości niematerialne i prawne sfinansowane lub dofinasowane z subwencji inwestycyjnej</t>
  </si>
  <si>
    <t>Nakłady na rzeczowe aktywa trwałe i wartości niematerialne i prawne podlegające jednorazowym odpisom amortyzacyjnym</t>
  </si>
  <si>
    <t>23</t>
  </si>
  <si>
    <t>24</t>
  </si>
  <si>
    <r>
      <t>A.  Przychody z działalności operacyjnej</t>
    </r>
    <r>
      <rPr>
        <sz val="14"/>
        <rFont val="Times New Roman"/>
        <family val="1"/>
        <charset val="238"/>
      </rPr>
      <t xml:space="preserve"> (02+18)</t>
    </r>
  </si>
  <si>
    <t>Plan rzeczowo-finansowy na 2023 r.</t>
  </si>
  <si>
    <t>Plan na 2023 rok</t>
  </si>
  <si>
    <t>Akademia Sztuk Teatralnych im. Stanisława Wyspiańskiego w Krakowie</t>
  </si>
  <si>
    <t>Plan po zmianach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</si>
</sst>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3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name val="Arial"/>
      <family val="2"/>
      <charset val="238"/>
    </font>
    <font>
      <sz val="14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u/>
      <sz val="12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1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8">
    <xf numFmtId="0" fontId="0" fillId="0" borderId="0" xfId="0"/>
    <xf numFmtId="0" fontId="1" fillId="0" borderId="0" xfId="1" applyAlignment="1" applyProtection="1">
      <alignment horizontal="center"/>
    </xf>
    <xf numFmtId="0" fontId="3" fillId="0" borderId="0" xfId="1" applyFont="1" applyProtection="1"/>
    <xf numFmtId="0" fontId="1" fillId="0" borderId="0" xfId="1" applyProtection="1"/>
    <xf numFmtId="0" fontId="6" fillId="0" borderId="0" xfId="1" applyFont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left" vertical="center"/>
    </xf>
    <xf numFmtId="0" fontId="1" fillId="0" borderId="0" xfId="1" applyAlignment="1" applyProtection="1">
      <alignment wrapText="1"/>
    </xf>
    <xf numFmtId="0" fontId="9" fillId="0" borderId="7" xfId="1" quotePrefix="1" applyFont="1" applyFill="1" applyBorder="1" applyAlignment="1" applyProtection="1">
      <alignment horizontal="center" vertical="center" wrapText="1"/>
    </xf>
    <xf numFmtId="0" fontId="9" fillId="0" borderId="5" xfId="1" quotePrefix="1" applyFont="1" applyFill="1" applyBorder="1" applyAlignment="1" applyProtection="1">
      <alignment horizontal="center" vertical="center" wrapText="1"/>
    </xf>
    <xf numFmtId="0" fontId="9" fillId="0" borderId="11" xfId="1" quotePrefix="1" applyFont="1" applyFill="1" applyBorder="1" applyAlignment="1" applyProtection="1">
      <alignment horizontal="center" vertical="center" wrapText="1"/>
    </xf>
    <xf numFmtId="0" fontId="9" fillId="0" borderId="16" xfId="1" quotePrefix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left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8" fillId="0" borderId="0" xfId="1" applyFont="1" applyFill="1" applyBorder="1" applyAlignment="1" applyProtection="1">
      <alignment horizontal="left" wrapText="1"/>
      <protection locked="0"/>
    </xf>
    <xf numFmtId="0" fontId="1" fillId="0" borderId="0" xfId="1" applyFont="1" applyProtection="1">
      <protection locked="0"/>
    </xf>
    <xf numFmtId="0" fontId="10" fillId="0" borderId="17" xfId="1" applyFont="1" applyBorder="1" applyAlignment="1" applyProtection="1">
      <alignment horizontal="center" vertical="center"/>
    </xf>
    <xf numFmtId="0" fontId="9" fillId="0" borderId="36" xfId="1" quotePrefix="1" applyFont="1" applyFill="1" applyBorder="1" applyAlignment="1" applyProtection="1">
      <alignment horizontal="center" vertical="center" wrapText="1"/>
    </xf>
    <xf numFmtId="164" fontId="7" fillId="0" borderId="6" xfId="1" applyNumberFormat="1" applyFont="1" applyFill="1" applyBorder="1" applyAlignment="1" applyProtection="1">
      <alignment vertical="center"/>
      <protection locked="0"/>
    </xf>
    <xf numFmtId="164" fontId="19" fillId="0" borderId="6" xfId="1" applyNumberFormat="1" applyFont="1" applyFill="1" applyBorder="1" applyAlignment="1" applyProtection="1">
      <alignment vertical="center"/>
      <protection locked="0"/>
    </xf>
    <xf numFmtId="164" fontId="19" fillId="2" borderId="6" xfId="1" applyNumberFormat="1" applyFont="1" applyFill="1" applyBorder="1" applyAlignment="1" applyProtection="1">
      <alignment vertical="center"/>
      <protection locked="0"/>
    </xf>
    <xf numFmtId="0" fontId="9" fillId="0" borderId="26" xfId="1" quotePrefix="1" applyFont="1" applyFill="1" applyBorder="1" applyAlignment="1" applyProtection="1">
      <alignment horizontal="center" vertical="center" wrapText="1"/>
    </xf>
    <xf numFmtId="164" fontId="7" fillId="0" borderId="12" xfId="1" applyNumberFormat="1" applyFont="1" applyFill="1" applyBorder="1" applyAlignment="1" applyProtection="1">
      <alignment horizontal="right" vertical="center" wrapText="1"/>
    </xf>
    <xf numFmtId="0" fontId="9" fillId="0" borderId="36" xfId="1" applyFont="1" applyFill="1" applyBorder="1" applyAlignment="1" applyProtection="1">
      <alignment horizontal="center" vertical="center" wrapText="1"/>
    </xf>
    <xf numFmtId="164" fontId="7" fillId="0" borderId="39" xfId="1" applyNumberFormat="1" applyFont="1" applyFill="1" applyBorder="1" applyAlignment="1" applyProtection="1">
      <alignment vertical="center"/>
      <protection locked="0"/>
    </xf>
    <xf numFmtId="164" fontId="7" fillId="0" borderId="17" xfId="1" applyNumberFormat="1" applyFont="1" applyFill="1" applyBorder="1" applyAlignment="1" applyProtection="1">
      <alignment horizontal="right" vertical="center" wrapText="1"/>
    </xf>
    <xf numFmtId="0" fontId="9" fillId="0" borderId="16" xfId="1" applyFont="1" applyFill="1" applyBorder="1" applyAlignment="1" applyProtection="1">
      <alignment horizontal="center" vertical="center" wrapText="1"/>
    </xf>
    <xf numFmtId="0" fontId="9" fillId="0" borderId="27" xfId="1" applyFont="1" applyFill="1" applyBorder="1" applyAlignment="1" applyProtection="1">
      <alignment horizontal="center" vertical="center" wrapText="1"/>
    </xf>
    <xf numFmtId="164" fontId="7" fillId="0" borderId="41" xfId="1" applyNumberFormat="1" applyFont="1" applyFill="1" applyBorder="1" applyAlignment="1" applyProtection="1">
      <alignment vertical="center"/>
      <protection locked="0"/>
    </xf>
    <xf numFmtId="164" fontId="19" fillId="0" borderId="6" xfId="1" applyNumberFormat="1" applyFont="1" applyFill="1" applyBorder="1" applyAlignment="1" applyProtection="1">
      <alignment vertical="center"/>
    </xf>
    <xf numFmtId="164" fontId="7" fillId="0" borderId="41" xfId="1" applyNumberFormat="1" applyFont="1" applyFill="1" applyBorder="1" applyAlignment="1" applyProtection="1">
      <alignment vertical="center" wrapText="1"/>
      <protection locked="0"/>
    </xf>
    <xf numFmtId="164" fontId="19" fillId="0" borderId="41" xfId="1" applyNumberFormat="1" applyFont="1" applyFill="1" applyBorder="1" applyAlignment="1" applyProtection="1">
      <alignment vertical="center" wrapText="1"/>
      <protection locked="0"/>
    </xf>
    <xf numFmtId="0" fontId="7" fillId="0" borderId="0" xfId="1" applyFont="1" applyAlignment="1" applyProtection="1">
      <alignment wrapText="1"/>
      <protection locked="0"/>
    </xf>
    <xf numFmtId="0" fontId="1" fillId="0" borderId="0" xfId="2" applyAlignment="1" applyProtection="1">
      <alignment horizontal="left" vertical="center"/>
    </xf>
    <xf numFmtId="0" fontId="1" fillId="0" borderId="0" xfId="2" applyProtection="1"/>
    <xf numFmtId="0" fontId="9" fillId="0" borderId="0" xfId="2" applyFont="1" applyAlignment="1" applyProtection="1">
      <alignment vertical="center"/>
    </xf>
    <xf numFmtId="0" fontId="9" fillId="0" borderId="61" xfId="2" applyFont="1" applyBorder="1" applyAlignment="1" applyProtection="1">
      <alignment horizontal="center" vertical="center"/>
    </xf>
    <xf numFmtId="0" fontId="9" fillId="0" borderId="61" xfId="2" applyFont="1" applyBorder="1" applyAlignment="1" applyProtection="1">
      <alignment horizontal="center" vertical="center" wrapText="1"/>
    </xf>
    <xf numFmtId="0" fontId="9" fillId="0" borderId="62" xfId="2" applyFont="1" applyBorder="1" applyAlignment="1" applyProtection="1">
      <alignment horizontal="center" vertical="center" wrapText="1"/>
    </xf>
    <xf numFmtId="0" fontId="9" fillId="0" borderId="56" xfId="2" applyFont="1" applyBorder="1" applyAlignment="1" applyProtection="1">
      <alignment horizontal="center" vertical="center" wrapText="1"/>
    </xf>
    <xf numFmtId="0" fontId="9" fillId="0" borderId="22" xfId="2" quotePrefix="1" applyFont="1" applyBorder="1" applyAlignment="1" applyProtection="1">
      <alignment horizontal="center" vertical="center" wrapText="1"/>
    </xf>
    <xf numFmtId="164" fontId="4" fillId="0" borderId="22" xfId="2" applyNumberFormat="1" applyFont="1" applyFill="1" applyBorder="1" applyAlignment="1" applyProtection="1">
      <alignment horizontal="right" vertical="center"/>
    </xf>
    <xf numFmtId="164" fontId="4" fillId="0" borderId="22" xfId="2" applyNumberFormat="1" applyFont="1" applyFill="1" applyBorder="1" applyAlignment="1" applyProtection="1">
      <alignment horizontal="right" vertical="center" wrapText="1"/>
    </xf>
    <xf numFmtId="164" fontId="4" fillId="0" borderId="64" xfId="2" applyNumberFormat="1" applyFont="1" applyFill="1" applyBorder="1" applyAlignment="1" applyProtection="1">
      <alignment horizontal="right" vertical="center" wrapText="1"/>
    </xf>
    <xf numFmtId="164" fontId="13" fillId="0" borderId="22" xfId="2" applyNumberFormat="1" applyFont="1" applyFill="1" applyBorder="1" applyAlignment="1" applyProtection="1">
      <alignment horizontal="right" vertical="center" wrapText="1"/>
      <protection locked="0"/>
    </xf>
    <xf numFmtId="0" fontId="9" fillId="0" borderId="22" xfId="2" applyFont="1" applyBorder="1" applyAlignment="1" applyProtection="1">
      <alignment horizontal="left" vertical="center" wrapText="1"/>
    </xf>
    <xf numFmtId="164" fontId="19" fillId="0" borderId="22" xfId="2" applyNumberFormat="1" applyFont="1" applyFill="1" applyBorder="1" applyAlignment="1" applyProtection="1">
      <alignment horizontal="right" vertical="center" wrapText="1"/>
      <protection locked="0"/>
    </xf>
    <xf numFmtId="164" fontId="13" fillId="0" borderId="22" xfId="2" applyNumberFormat="1" applyFont="1" applyFill="1" applyBorder="1" applyAlignment="1" applyProtection="1">
      <alignment horizontal="right" vertical="center" wrapText="1"/>
    </xf>
    <xf numFmtId="164" fontId="19" fillId="0" borderId="65" xfId="2" applyNumberFormat="1" applyFont="1" applyFill="1" applyBorder="1" applyAlignment="1" applyProtection="1">
      <alignment horizontal="right" vertical="center" wrapText="1"/>
    </xf>
    <xf numFmtId="164" fontId="19" fillId="0" borderId="64" xfId="2" applyNumberFormat="1" applyFont="1" applyFill="1" applyBorder="1" applyAlignment="1" applyProtection="1">
      <alignment horizontal="right" vertical="center" wrapText="1"/>
      <protection locked="0"/>
    </xf>
    <xf numFmtId="0" fontId="9" fillId="0" borderId="67" xfId="2" quotePrefix="1" applyFont="1" applyBorder="1" applyAlignment="1" applyProtection="1">
      <alignment horizontal="center" vertical="center" wrapText="1"/>
    </xf>
    <xf numFmtId="164" fontId="7" fillId="0" borderId="67" xfId="2" applyNumberFormat="1" applyFont="1" applyFill="1" applyBorder="1" applyAlignment="1" applyProtection="1">
      <alignment horizontal="right" vertical="center"/>
      <protection locked="0"/>
    </xf>
    <xf numFmtId="164" fontId="4" fillId="0" borderId="67" xfId="2" applyNumberFormat="1" applyFont="1" applyFill="1" applyBorder="1" applyAlignment="1" applyProtection="1">
      <alignment horizontal="right" vertical="center" wrapText="1"/>
    </xf>
    <xf numFmtId="164" fontId="7" fillId="0" borderId="67" xfId="2" applyNumberFormat="1" applyFont="1" applyFill="1" applyBorder="1" applyAlignment="1" applyProtection="1">
      <alignment horizontal="right" vertical="center" wrapText="1"/>
      <protection locked="0"/>
    </xf>
    <xf numFmtId="164" fontId="19" fillId="0" borderId="67" xfId="2" applyNumberFormat="1" applyFont="1" applyFill="1" applyBorder="1" applyAlignment="1" applyProtection="1">
      <alignment horizontal="right" vertical="center" wrapText="1"/>
      <protection locked="0"/>
    </xf>
    <xf numFmtId="164" fontId="19" fillId="0" borderId="68" xfId="2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2" applyFont="1" applyProtection="1"/>
    <xf numFmtId="0" fontId="19" fillId="0" borderId="0" xfId="2" quotePrefix="1" applyFont="1" applyProtection="1"/>
    <xf numFmtId="0" fontId="25" fillId="0" borderId="0" xfId="0" applyFont="1" applyAlignment="1" applyProtection="1">
      <alignment vertical="center"/>
      <protection locked="0"/>
    </xf>
    <xf numFmtId="0" fontId="19" fillId="0" borderId="0" xfId="2" quotePrefix="1" applyFont="1" applyProtection="1">
      <protection locked="0"/>
    </xf>
    <xf numFmtId="0" fontId="1" fillId="0" borderId="0" xfId="2" applyProtection="1">
      <protection locked="0"/>
    </xf>
    <xf numFmtId="0" fontId="1" fillId="0" borderId="0" xfId="2" applyAlignment="1" applyProtection="1">
      <alignment horizontal="center" vertical="center" wrapText="1"/>
    </xf>
    <xf numFmtId="0" fontId="1" fillId="0" borderId="0" xfId="2" applyAlignment="1" applyProtection="1">
      <alignment wrapText="1"/>
    </xf>
    <xf numFmtId="0" fontId="1" fillId="0" borderId="0" xfId="2" applyAlignment="1" applyProtection="1">
      <alignment horizontal="center"/>
    </xf>
    <xf numFmtId="0" fontId="1" fillId="0" borderId="0" xfId="2" applyAlignment="1" applyProtection="1"/>
    <xf numFmtId="0" fontId="8" fillId="0" borderId="0" xfId="2" applyFont="1" applyAlignment="1" applyProtection="1">
      <alignment horizontal="left" vertical="center" wrapText="1"/>
    </xf>
    <xf numFmtId="0" fontId="9" fillId="0" borderId="7" xfId="2" applyFont="1" applyBorder="1" applyAlignment="1" applyProtection="1">
      <alignment vertical="center" wrapText="1"/>
    </xf>
    <xf numFmtId="0" fontId="9" fillId="0" borderId="5" xfId="1" applyFont="1" applyFill="1" applyBorder="1" applyAlignment="1" applyProtection="1">
      <alignment vertical="center" wrapText="1"/>
    </xf>
    <xf numFmtId="0" fontId="9" fillId="0" borderId="7" xfId="1" applyFont="1" applyFill="1" applyBorder="1" applyAlignment="1" applyProtection="1">
      <alignment vertical="center" wrapText="1"/>
    </xf>
    <xf numFmtId="49" fontId="9" fillId="0" borderId="5" xfId="1" quotePrefix="1" applyNumberFormat="1" applyFont="1" applyFill="1" applyBorder="1" applyAlignment="1" applyProtection="1">
      <alignment horizontal="center" vertical="center" wrapText="1"/>
    </xf>
    <xf numFmtId="0" fontId="9" fillId="0" borderId="7" xfId="2" applyFont="1" applyFill="1" applyBorder="1" applyAlignment="1" applyProtection="1">
      <alignment horizontal="center" vertical="center" wrapText="1"/>
    </xf>
    <xf numFmtId="0" fontId="9" fillId="0" borderId="16" xfId="2" applyFont="1" applyBorder="1" applyAlignment="1" applyProtection="1">
      <alignment horizontal="center" vertical="center" wrapText="1"/>
    </xf>
    <xf numFmtId="0" fontId="9" fillId="0" borderId="16" xfId="2" applyFont="1" applyFill="1" applyBorder="1" applyAlignment="1" applyProtection="1">
      <alignment horizontal="center" vertical="center" wrapText="1"/>
    </xf>
    <xf numFmtId="0" fontId="8" fillId="3" borderId="31" xfId="2" applyFont="1" applyFill="1" applyBorder="1" applyAlignment="1" applyProtection="1">
      <alignment horizontal="center" vertical="center" wrapText="1"/>
    </xf>
    <xf numFmtId="0" fontId="8" fillId="3" borderId="55" xfId="2" applyFont="1" applyFill="1" applyBorder="1" applyAlignment="1" applyProtection="1">
      <alignment horizontal="center" vertical="center" wrapText="1"/>
    </xf>
    <xf numFmtId="0" fontId="8" fillId="3" borderId="22" xfId="2" applyFont="1" applyFill="1" applyBorder="1" applyAlignment="1" applyProtection="1">
      <alignment horizontal="center" vertical="center" wrapText="1"/>
    </xf>
    <xf numFmtId="0" fontId="9" fillId="0" borderId="7" xfId="2" applyFont="1" applyBorder="1" applyAlignment="1" applyProtection="1">
      <alignment horizontal="left" vertical="center" wrapText="1"/>
    </xf>
    <xf numFmtId="0" fontId="9" fillId="0" borderId="7" xfId="2" applyFont="1" applyBorder="1" applyAlignment="1" applyProtection="1">
      <alignment horizontal="center" vertical="center" wrapText="1"/>
    </xf>
    <xf numFmtId="0" fontId="8" fillId="3" borderId="69" xfId="2" applyFont="1" applyFill="1" applyBorder="1" applyAlignment="1" applyProtection="1">
      <alignment horizontal="center" vertical="center" wrapText="1"/>
    </xf>
    <xf numFmtId="0" fontId="10" fillId="0" borderId="20" xfId="1" applyFont="1" applyBorder="1" applyAlignment="1" applyProtection="1">
      <alignment horizontal="center" vertical="center"/>
    </xf>
    <xf numFmtId="164" fontId="4" fillId="0" borderId="20" xfId="1" quotePrefix="1" applyNumberFormat="1" applyFont="1" applyFill="1" applyBorder="1" applyAlignment="1" applyProtection="1">
      <alignment horizontal="right" vertical="center" wrapText="1"/>
    </xf>
    <xf numFmtId="164" fontId="13" fillId="0" borderId="20" xfId="1" applyNumberFormat="1" applyFont="1" applyFill="1" applyBorder="1" applyAlignment="1" applyProtection="1">
      <alignment horizontal="right" vertical="center"/>
    </xf>
    <xf numFmtId="164" fontId="13" fillId="0" borderId="20" xfId="1" applyNumberFormat="1" applyFont="1" applyFill="1" applyBorder="1" applyAlignment="1" applyProtection="1">
      <alignment horizontal="right" vertical="center" wrapText="1"/>
      <protection locked="0"/>
    </xf>
    <xf numFmtId="164" fontId="13" fillId="0" borderId="20" xfId="1" applyNumberFormat="1" applyFont="1" applyFill="1" applyBorder="1" applyAlignment="1" applyProtection="1">
      <alignment horizontal="right" vertical="center"/>
      <protection locked="0"/>
    </xf>
    <xf numFmtId="164" fontId="13" fillId="0" borderId="20" xfId="1" applyNumberFormat="1" applyFont="1" applyFill="1" applyBorder="1" applyAlignment="1" applyProtection="1">
      <alignment horizontal="right" vertical="center" wrapText="1"/>
    </xf>
    <xf numFmtId="164" fontId="13" fillId="0" borderId="70" xfId="1" applyNumberFormat="1" applyFont="1" applyFill="1" applyBorder="1" applyAlignment="1" applyProtection="1">
      <alignment horizontal="right" vertical="center"/>
    </xf>
    <xf numFmtId="164" fontId="13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0" xfId="0" applyNumberFormat="1"/>
    <xf numFmtId="165" fontId="28" fillId="3" borderId="7" xfId="0" applyNumberFormat="1" applyFont="1" applyFill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/>
    </xf>
    <xf numFmtId="165" fontId="30" fillId="0" borderId="7" xfId="0" applyNumberFormat="1" applyFont="1" applyBorder="1"/>
    <xf numFmtId="165" fontId="29" fillId="0" borderId="7" xfId="0" applyNumberFormat="1" applyFont="1" applyBorder="1" applyAlignment="1">
      <alignment vertical="center"/>
    </xf>
    <xf numFmtId="165" fontId="29" fillId="0" borderId="7" xfId="0" applyNumberFormat="1" applyFont="1" applyBorder="1"/>
    <xf numFmtId="164" fontId="13" fillId="0" borderId="20" xfId="1" applyNumberFormat="1" applyFont="1" applyFill="1" applyBorder="1" applyAlignment="1" applyProtection="1">
      <alignment vertical="center"/>
      <protection locked="0"/>
    </xf>
    <xf numFmtId="164" fontId="13" fillId="0" borderId="20" xfId="1" applyNumberFormat="1" applyFont="1" applyFill="1" applyBorder="1" applyAlignment="1" applyProtection="1">
      <alignment vertical="center"/>
    </xf>
    <xf numFmtId="164" fontId="13" fillId="0" borderId="20" xfId="0" applyNumberFormat="1" applyFont="1" applyBorder="1" applyAlignment="1" applyProtection="1">
      <alignment horizontal="right"/>
      <protection locked="0"/>
    </xf>
    <xf numFmtId="164" fontId="13" fillId="0" borderId="20" xfId="1" applyNumberFormat="1" applyFont="1" applyFill="1" applyBorder="1" applyAlignment="1" applyProtection="1">
      <alignment vertical="center" wrapText="1"/>
    </xf>
    <xf numFmtId="164" fontId="4" fillId="0" borderId="20" xfId="1" applyNumberFormat="1" applyFont="1" applyFill="1" applyBorder="1" applyAlignment="1" applyProtection="1">
      <alignment vertical="center" wrapText="1"/>
    </xf>
    <xf numFmtId="164" fontId="4" fillId="0" borderId="14" xfId="1" applyNumberFormat="1" applyFont="1" applyFill="1" applyBorder="1" applyAlignment="1" applyProtection="1">
      <alignment vertical="center" wrapText="1"/>
    </xf>
    <xf numFmtId="0" fontId="25" fillId="0" borderId="7" xfId="0" applyNumberFormat="1" applyFont="1" applyBorder="1" applyAlignment="1">
      <alignment horizontal="center"/>
    </xf>
    <xf numFmtId="3" fontId="4" fillId="0" borderId="55" xfId="2" applyNumberFormat="1" applyFont="1" applyFill="1" applyBorder="1" applyAlignment="1" applyProtection="1">
      <alignment horizontal="right" vertical="center" wrapText="1"/>
    </xf>
    <xf numFmtId="3" fontId="19" fillId="0" borderId="55" xfId="2" applyNumberFormat="1" applyFont="1" applyBorder="1" applyAlignment="1" applyProtection="1">
      <alignment vertical="center"/>
      <protection locked="0"/>
    </xf>
    <xf numFmtId="164" fontId="19" fillId="0" borderId="55" xfId="2" applyNumberFormat="1" applyFont="1" applyFill="1" applyBorder="1" applyAlignment="1" applyProtection="1">
      <alignment vertical="center"/>
      <protection locked="0"/>
    </xf>
    <xf numFmtId="164" fontId="19" fillId="0" borderId="61" xfId="2" applyNumberFormat="1" applyFont="1" applyFill="1" applyBorder="1" applyAlignment="1" applyProtection="1">
      <alignment vertical="center"/>
      <protection locked="0"/>
    </xf>
    <xf numFmtId="164" fontId="19" fillId="0" borderId="71" xfId="2" applyNumberFormat="1" applyFont="1" applyFill="1" applyBorder="1" applyAlignment="1" applyProtection="1">
      <alignment vertical="center"/>
      <protection locked="0"/>
    </xf>
    <xf numFmtId="0" fontId="30" fillId="0" borderId="6" xfId="0" applyFont="1" applyBorder="1"/>
    <xf numFmtId="0" fontId="31" fillId="0" borderId="6" xfId="0" applyFont="1" applyBorder="1"/>
    <xf numFmtId="165" fontId="31" fillId="0" borderId="6" xfId="0" applyNumberFormat="1" applyFont="1" applyBorder="1"/>
    <xf numFmtId="0" fontId="10" fillId="0" borderId="27" xfId="2" applyFont="1" applyBorder="1" applyAlignment="1" applyProtection="1">
      <alignment horizontal="center" vertical="top" wrapText="1"/>
    </xf>
    <xf numFmtId="0" fontId="10" fillId="0" borderId="72" xfId="2" applyFont="1" applyBorder="1" applyAlignment="1" applyProtection="1">
      <alignment horizontal="center" vertical="top" wrapText="1"/>
    </xf>
    <xf numFmtId="0" fontId="10" fillId="0" borderId="41" xfId="2" applyFont="1" applyBorder="1" applyAlignment="1" applyProtection="1">
      <alignment horizontal="center" vertical="top" wrapText="1"/>
    </xf>
    <xf numFmtId="0" fontId="8" fillId="3" borderId="74" xfId="2" applyFont="1" applyFill="1" applyBorder="1" applyAlignment="1" applyProtection="1">
      <alignment horizontal="center" vertical="center" wrapText="1"/>
    </xf>
    <xf numFmtId="0" fontId="8" fillId="3" borderId="75" xfId="2" applyFont="1" applyFill="1" applyBorder="1" applyAlignment="1" applyProtection="1">
      <alignment horizontal="center" vertical="center" wrapText="1"/>
    </xf>
    <xf numFmtId="165" fontId="28" fillId="3" borderId="75" xfId="0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 applyProtection="1">
      <alignment horizontal="left" vertical="center" wrapText="1"/>
    </xf>
    <xf numFmtId="0" fontId="9" fillId="0" borderId="7" xfId="1" applyFont="1" applyFill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wrapText="1"/>
    </xf>
    <xf numFmtId="0" fontId="1" fillId="0" borderId="0" xfId="1" applyAlignment="1" applyProtection="1">
      <alignment horizontal="left" vertical="center" wrapText="1"/>
    </xf>
    <xf numFmtId="0" fontId="4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top" wrapText="1"/>
      <protection locked="0"/>
    </xf>
    <xf numFmtId="0" fontId="5" fillId="0" borderId="0" xfId="1" applyFont="1" applyAlignment="1" applyProtection="1">
      <alignment horizontal="center" vertical="center" wrapText="1"/>
    </xf>
    <xf numFmtId="0" fontId="8" fillId="0" borderId="0" xfId="1" applyFont="1" applyAlignment="1" applyProtection="1">
      <alignment horizontal="left" vertical="center"/>
    </xf>
    <xf numFmtId="0" fontId="8" fillId="3" borderId="1" xfId="1" applyFont="1" applyFill="1" applyBorder="1" applyAlignment="1" applyProtection="1">
      <alignment horizontal="center" vertical="center" wrapText="1"/>
    </xf>
    <xf numFmtId="0" fontId="8" fillId="3" borderId="2" xfId="1" applyFont="1" applyFill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0" fontId="10" fillId="0" borderId="5" xfId="1" applyFont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left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5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left" vertical="center" wrapText="1"/>
    </xf>
    <xf numFmtId="0" fontId="8" fillId="0" borderId="4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left" vertical="center" wrapText="1"/>
    </xf>
    <xf numFmtId="0" fontId="9" fillId="0" borderId="3" xfId="1" applyFont="1" applyFill="1" applyBorder="1" applyAlignment="1" applyProtection="1">
      <alignment horizontal="left" vertical="center" wrapText="1"/>
    </xf>
    <xf numFmtId="0" fontId="9" fillId="0" borderId="4" xfId="1" applyFont="1" applyFill="1" applyBorder="1" applyAlignment="1" applyProtection="1">
      <alignment horizontal="left" vertical="center" wrapText="1"/>
    </xf>
    <xf numFmtId="0" fontId="9" fillId="0" borderId="5" xfId="1" applyFont="1" applyFill="1" applyBorder="1" applyAlignment="1" applyProtection="1">
      <alignment horizontal="left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left" vertical="center" wrapText="1"/>
      <protection locked="0"/>
    </xf>
    <xf numFmtId="0" fontId="9" fillId="0" borderId="4" xfId="1" applyFont="1" applyBorder="1" applyAlignment="1" applyProtection="1">
      <alignment horizontal="left" vertical="center" wrapText="1"/>
      <protection locked="0"/>
    </xf>
    <xf numFmtId="0" fontId="9" fillId="0" borderId="5" xfId="1" applyFont="1" applyBorder="1" applyAlignment="1" applyProtection="1">
      <alignment horizontal="left" vertical="center" wrapText="1"/>
      <protection locked="0"/>
    </xf>
    <xf numFmtId="0" fontId="9" fillId="0" borderId="8" xfId="1" applyFont="1" applyFill="1" applyBorder="1" applyAlignment="1" applyProtection="1">
      <alignment horizontal="left" vertical="center" wrapText="1" indent="3"/>
    </xf>
    <xf numFmtId="0" fontId="9" fillId="0" borderId="7" xfId="1" applyFont="1" applyFill="1" applyBorder="1" applyAlignment="1" applyProtection="1">
      <alignment horizontal="left" vertical="center" wrapText="1" indent="3"/>
    </xf>
    <xf numFmtId="0" fontId="8" fillId="0" borderId="3" xfId="1" applyFont="1" applyFill="1" applyBorder="1" applyAlignment="1" applyProtection="1">
      <alignment vertical="center" wrapText="1"/>
    </xf>
    <xf numFmtId="0" fontId="8" fillId="0" borderId="4" xfId="1" applyFont="1" applyFill="1" applyBorder="1" applyAlignment="1" applyProtection="1">
      <alignment vertical="center" wrapText="1"/>
    </xf>
    <xf numFmtId="0" fontId="8" fillId="0" borderId="5" xfId="1" applyFont="1" applyFill="1" applyBorder="1" applyAlignment="1" applyProtection="1">
      <alignment vertical="center" wrapText="1"/>
    </xf>
    <xf numFmtId="0" fontId="9" fillId="0" borderId="3" xfId="1" applyFont="1" applyFill="1" applyBorder="1" applyAlignment="1" applyProtection="1">
      <alignment vertical="center" wrapText="1"/>
    </xf>
    <xf numFmtId="0" fontId="9" fillId="0" borderId="4" xfId="1" applyFont="1" applyFill="1" applyBorder="1" applyAlignment="1" applyProtection="1">
      <alignment vertical="center" wrapText="1"/>
    </xf>
    <xf numFmtId="0" fontId="9" fillId="0" borderId="5" xfId="1" applyFont="1" applyFill="1" applyBorder="1" applyAlignment="1" applyProtection="1">
      <alignment vertical="center" wrapText="1"/>
    </xf>
    <xf numFmtId="0" fontId="9" fillId="0" borderId="9" xfId="1" applyFont="1" applyFill="1" applyBorder="1" applyAlignment="1" applyProtection="1">
      <alignment vertical="center" wrapText="1"/>
    </xf>
    <xf numFmtId="0" fontId="9" fillId="0" borderId="10" xfId="1" applyFont="1" applyFill="1" applyBorder="1" applyAlignment="1" applyProtection="1">
      <alignment vertical="center" wrapText="1"/>
    </xf>
    <xf numFmtId="0" fontId="9" fillId="0" borderId="11" xfId="1" applyFont="1" applyFill="1" applyBorder="1" applyAlignment="1" applyProtection="1">
      <alignment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9" fillId="0" borderId="13" xfId="1" applyFont="1" applyFill="1" applyBorder="1" applyAlignment="1" applyProtection="1">
      <alignment horizontal="center" vertical="center" wrapText="1"/>
    </xf>
    <xf numFmtId="0" fontId="9" fillId="0" borderId="14" xfId="1" applyFont="1" applyFill="1" applyBorder="1" applyAlignment="1" applyProtection="1">
      <alignment horizontal="left" vertical="center" wrapText="1" indent="2"/>
    </xf>
    <xf numFmtId="0" fontId="9" fillId="0" borderId="15" xfId="1" applyFont="1" applyFill="1" applyBorder="1" applyAlignment="1" applyProtection="1">
      <alignment horizontal="left" vertical="center" wrapText="1" indent="2"/>
    </xf>
    <xf numFmtId="0" fontId="9" fillId="0" borderId="3" xfId="0" applyFont="1" applyFill="1" applyBorder="1" applyAlignment="1" applyProtection="1">
      <alignment horizontal="left" vertical="center" wrapText="1" indent="2"/>
    </xf>
    <xf numFmtId="0" fontId="9" fillId="0" borderId="4" xfId="0" applyFont="1" applyFill="1" applyBorder="1" applyAlignment="1" applyProtection="1">
      <alignment horizontal="left" vertical="center" wrapText="1" indent="2"/>
    </xf>
    <xf numFmtId="0" fontId="9" fillId="0" borderId="5" xfId="0" applyFont="1" applyFill="1" applyBorder="1" applyAlignment="1" applyProtection="1">
      <alignment horizontal="left" vertical="center" wrapText="1" indent="2"/>
    </xf>
    <xf numFmtId="0" fontId="8" fillId="0" borderId="0" xfId="1" applyFont="1" applyFill="1" applyBorder="1" applyAlignment="1" applyProtection="1">
      <alignment horizontal="left" wrapText="1"/>
    </xf>
    <xf numFmtId="0" fontId="9" fillId="0" borderId="18" xfId="1" applyFont="1" applyFill="1" applyBorder="1" applyAlignment="1" applyProtection="1">
      <alignment horizontal="center" vertical="center"/>
    </xf>
    <xf numFmtId="0" fontId="9" fillId="0" borderId="19" xfId="1" applyFont="1" applyFill="1" applyBorder="1" applyAlignment="1" applyProtection="1">
      <alignment horizontal="center" vertical="center"/>
    </xf>
    <xf numFmtId="0" fontId="9" fillId="0" borderId="20" xfId="1" applyFont="1" applyFill="1" applyBorder="1" applyAlignment="1" applyProtection="1">
      <alignment vertical="center" wrapText="1"/>
    </xf>
    <xf numFmtId="0" fontId="9" fillId="0" borderId="21" xfId="2" applyFont="1" applyFill="1" applyBorder="1" applyAlignment="1" applyProtection="1">
      <alignment horizontal="left" vertical="center" wrapText="1" indent="2"/>
    </xf>
    <xf numFmtId="0" fontId="9" fillId="0" borderId="22" xfId="2" applyFont="1" applyFill="1" applyBorder="1" applyAlignment="1" applyProtection="1">
      <alignment horizontal="left" vertical="center" wrapText="1" indent="2"/>
    </xf>
    <xf numFmtId="0" fontId="9" fillId="0" borderId="23" xfId="1" applyFont="1" applyFill="1" applyBorder="1" applyAlignment="1" applyProtection="1">
      <alignment vertical="center" wrapText="1"/>
    </xf>
    <xf numFmtId="0" fontId="9" fillId="0" borderId="24" xfId="1" applyFont="1" applyFill="1" applyBorder="1" applyAlignment="1" applyProtection="1">
      <alignment vertical="center" wrapText="1"/>
    </xf>
    <xf numFmtId="0" fontId="9" fillId="0" borderId="25" xfId="1" applyFont="1" applyFill="1" applyBorder="1" applyAlignment="1" applyProtection="1">
      <alignment vertical="center" wrapText="1"/>
    </xf>
    <xf numFmtId="0" fontId="9" fillId="0" borderId="42" xfId="1" applyFont="1" applyFill="1" applyBorder="1" applyAlignment="1" applyProtection="1">
      <alignment horizontal="center" vertical="center"/>
    </xf>
    <xf numFmtId="0" fontId="9" fillId="0" borderId="20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left" vertical="center" wrapText="1" indent="2"/>
    </xf>
    <xf numFmtId="0" fontId="8" fillId="0" borderId="4" xfId="1" applyFont="1" applyFill="1" applyBorder="1" applyAlignment="1" applyProtection="1">
      <alignment horizontal="left" vertical="center" wrapText="1" indent="2"/>
    </xf>
    <xf numFmtId="0" fontId="8" fillId="0" borderId="5" xfId="1" applyFont="1" applyFill="1" applyBorder="1" applyAlignment="1" applyProtection="1">
      <alignment horizontal="left" vertical="center" wrapText="1" indent="2"/>
    </xf>
    <xf numFmtId="0" fontId="11" fillId="0" borderId="3" xfId="1" applyFont="1" applyFill="1" applyBorder="1" applyAlignment="1" applyProtection="1">
      <alignment vertical="center" wrapText="1"/>
    </xf>
    <xf numFmtId="0" fontId="11" fillId="0" borderId="4" xfId="1" applyFont="1" applyFill="1" applyBorder="1" applyAlignment="1" applyProtection="1">
      <alignment vertical="center" wrapText="1"/>
    </xf>
    <xf numFmtId="0" fontId="11" fillId="0" borderId="5" xfId="1" applyFont="1" applyFill="1" applyBorder="1" applyAlignment="1" applyProtection="1">
      <alignment vertical="center" wrapText="1"/>
    </xf>
    <xf numFmtId="0" fontId="6" fillId="0" borderId="28" xfId="1" applyFont="1" applyFill="1" applyBorder="1" applyAlignment="1" applyProtection="1">
      <alignment vertical="center" wrapText="1"/>
    </xf>
    <xf numFmtId="0" fontId="6" fillId="0" borderId="29" xfId="1" applyFont="1" applyFill="1" applyBorder="1" applyAlignment="1" applyProtection="1">
      <alignment vertical="center" wrapText="1"/>
    </xf>
    <xf numFmtId="0" fontId="6" fillId="0" borderId="15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vertical="center" wrapText="1"/>
    </xf>
    <xf numFmtId="0" fontId="6" fillId="0" borderId="4" xfId="1" applyFont="1" applyFill="1" applyBorder="1" applyAlignment="1" applyProtection="1">
      <alignment vertical="center" wrapText="1"/>
    </xf>
    <xf numFmtId="0" fontId="6" fillId="0" borderId="5" xfId="1" applyFont="1" applyFill="1" applyBorder="1" applyAlignment="1" applyProtection="1">
      <alignment vertical="center" wrapText="1"/>
    </xf>
    <xf numFmtId="0" fontId="9" fillId="0" borderId="3" xfId="1" applyFont="1" applyFill="1" applyBorder="1" applyAlignment="1" applyProtection="1">
      <alignment horizontal="left" vertical="center" wrapText="1" indent="1"/>
    </xf>
    <xf numFmtId="0" fontId="9" fillId="0" borderId="4" xfId="1" applyFont="1" applyFill="1" applyBorder="1" applyAlignment="1" applyProtection="1">
      <alignment horizontal="left" vertical="center" wrapText="1" indent="1"/>
    </xf>
    <xf numFmtId="0" fontId="9" fillId="0" borderId="5" xfId="1" applyFont="1" applyFill="1" applyBorder="1" applyAlignment="1" applyProtection="1">
      <alignment horizontal="left" vertical="center" wrapText="1" indent="1"/>
    </xf>
    <xf numFmtId="0" fontId="8" fillId="3" borderId="30" xfId="1" applyFont="1" applyFill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center" wrapText="1"/>
    </xf>
    <xf numFmtId="0" fontId="10" fillId="0" borderId="7" xfId="1" applyFont="1" applyBorder="1" applyAlignment="1" applyProtection="1">
      <alignment horizontal="center" vertical="center" wrapText="1"/>
    </xf>
    <xf numFmtId="0" fontId="8" fillId="0" borderId="32" xfId="1" applyFont="1" applyFill="1" applyBorder="1" applyAlignment="1" applyProtection="1">
      <alignment horizontal="center" vertical="center" textRotation="90" wrapText="1"/>
    </xf>
    <xf numFmtId="0" fontId="8" fillId="0" borderId="8" xfId="1" applyFont="1" applyFill="1" applyBorder="1" applyAlignment="1" applyProtection="1">
      <alignment horizontal="center" vertical="center" textRotation="90" wrapText="1"/>
    </xf>
    <xf numFmtId="0" fontId="8" fillId="0" borderId="13" xfId="1" applyFont="1" applyFill="1" applyBorder="1" applyAlignment="1" applyProtection="1">
      <alignment horizontal="center" vertical="center" textRotation="90" wrapText="1"/>
    </xf>
    <xf numFmtId="0" fontId="8" fillId="0" borderId="33" xfId="1" applyFont="1" applyFill="1" applyBorder="1" applyAlignment="1" applyProtection="1">
      <alignment vertical="center" wrapText="1"/>
    </xf>
    <xf numFmtId="0" fontId="8" fillId="0" borderId="34" xfId="1" applyFont="1" applyFill="1" applyBorder="1" applyAlignment="1" applyProtection="1">
      <alignment vertical="center" wrapText="1"/>
    </xf>
    <xf numFmtId="0" fontId="8" fillId="0" borderId="35" xfId="1" applyFont="1" applyFill="1" applyBorder="1" applyAlignment="1" applyProtection="1">
      <alignment vertical="center" wrapText="1"/>
    </xf>
    <xf numFmtId="0" fontId="9" fillId="0" borderId="26" xfId="1" applyFont="1" applyFill="1" applyBorder="1" applyAlignment="1" applyProtection="1">
      <alignment horizontal="left" vertical="center" wrapText="1"/>
    </xf>
    <xf numFmtId="0" fontId="9" fillId="0" borderId="37" xfId="1" applyFont="1" applyFill="1" applyBorder="1" applyAlignment="1" applyProtection="1">
      <alignment horizontal="left" vertical="center" wrapText="1"/>
    </xf>
    <xf numFmtId="0" fontId="9" fillId="0" borderId="27" xfId="1" applyFont="1" applyFill="1" applyBorder="1" applyAlignment="1" applyProtection="1">
      <alignment horizontal="left" vertical="center" wrapText="1"/>
    </xf>
    <xf numFmtId="0" fontId="9" fillId="0" borderId="7" xfId="1" applyFont="1" applyFill="1" applyBorder="1" applyAlignment="1" applyProtection="1">
      <alignment vertical="center" wrapText="1"/>
    </xf>
    <xf numFmtId="0" fontId="8" fillId="0" borderId="16" xfId="1" applyFont="1" applyFill="1" applyBorder="1" applyAlignment="1" applyProtection="1">
      <alignment vertical="center" wrapText="1"/>
    </xf>
    <xf numFmtId="0" fontId="21" fillId="0" borderId="38" xfId="1" applyFont="1" applyFill="1" applyBorder="1" applyAlignment="1" applyProtection="1">
      <alignment horizontal="center" vertical="center" textRotation="90" wrapText="1"/>
    </xf>
    <xf numFmtId="0" fontId="1" fillId="0" borderId="19" xfId="1" applyFont="1" applyBorder="1" applyProtection="1"/>
    <xf numFmtId="0" fontId="1" fillId="0" borderId="40" xfId="1" applyFont="1" applyBorder="1" applyProtection="1"/>
    <xf numFmtId="0" fontId="8" fillId="0" borderId="36" xfId="1" applyFont="1" applyFill="1" applyBorder="1" applyAlignment="1" applyProtection="1">
      <alignment vertical="center" wrapText="1"/>
    </xf>
    <xf numFmtId="0" fontId="9" fillId="0" borderId="20" xfId="1" applyFont="1" applyFill="1" applyBorder="1" applyAlignment="1" applyProtection="1">
      <alignment horizontal="left" vertical="center" wrapText="1" indent="2"/>
    </xf>
    <xf numFmtId="0" fontId="9" fillId="0" borderId="4" xfId="1" applyFont="1" applyFill="1" applyBorder="1" applyAlignment="1" applyProtection="1">
      <alignment horizontal="left" vertical="center" wrapText="1" indent="2"/>
    </xf>
    <xf numFmtId="0" fontId="9" fillId="0" borderId="5" xfId="1" applyFont="1" applyFill="1" applyBorder="1" applyAlignment="1" applyProtection="1">
      <alignment horizontal="left" vertical="center" wrapText="1" indent="2"/>
    </xf>
    <xf numFmtId="0" fontId="0" fillId="0" borderId="0" xfId="0"/>
    <xf numFmtId="0" fontId="22" fillId="0" borderId="32" xfId="1" applyFont="1" applyFill="1" applyBorder="1" applyAlignment="1" applyProtection="1">
      <alignment horizontal="center" vertical="center" textRotation="90" wrapText="1"/>
    </xf>
    <xf numFmtId="0" fontId="22" fillId="0" borderId="8" xfId="1" applyFont="1" applyFill="1" applyBorder="1" applyAlignment="1" applyProtection="1">
      <alignment horizontal="center" vertical="center" textRotation="90" wrapText="1"/>
    </xf>
    <xf numFmtId="0" fontId="22" fillId="0" borderId="13" xfId="1" applyFont="1" applyFill="1" applyBorder="1" applyAlignment="1" applyProtection="1">
      <alignment horizontal="center" vertical="center" textRotation="90" wrapText="1"/>
    </xf>
    <xf numFmtId="0" fontId="22" fillId="0" borderId="42" xfId="1" applyFont="1" applyFill="1" applyBorder="1" applyAlignment="1" applyProtection="1">
      <alignment horizontal="center" vertical="center" textRotation="90" wrapText="1"/>
    </xf>
    <xf numFmtId="0" fontId="22" fillId="0" borderId="18" xfId="1" applyFont="1" applyFill="1" applyBorder="1" applyAlignment="1" applyProtection="1">
      <alignment horizontal="center" vertical="center" textRotation="90" wrapText="1"/>
    </xf>
    <xf numFmtId="0" fontId="8" fillId="0" borderId="27" xfId="1" applyFont="1" applyFill="1" applyBorder="1" applyAlignment="1" applyProtection="1">
      <alignment vertical="center" wrapText="1"/>
    </xf>
    <xf numFmtId="49" fontId="8" fillId="0" borderId="0" xfId="2" applyNumberFormat="1" applyFont="1" applyBorder="1" applyAlignment="1" applyProtection="1">
      <alignment horizontal="left" vertical="center" wrapText="1"/>
    </xf>
    <xf numFmtId="0" fontId="8" fillId="3" borderId="43" xfId="2" applyFont="1" applyFill="1" applyBorder="1" applyAlignment="1" applyProtection="1">
      <alignment horizontal="center" vertical="center" wrapText="1"/>
    </xf>
    <xf numFmtId="0" fontId="8" fillId="3" borderId="44" xfId="2" applyFont="1" applyFill="1" applyBorder="1" applyAlignment="1" applyProtection="1">
      <alignment horizontal="center" vertical="center" wrapText="1"/>
    </xf>
    <xf numFmtId="0" fontId="8" fillId="3" borderId="45" xfId="2" applyFont="1" applyFill="1" applyBorder="1" applyAlignment="1" applyProtection="1">
      <alignment horizontal="center" vertical="center" wrapText="1"/>
    </xf>
    <xf numFmtId="0" fontId="8" fillId="3" borderId="50" xfId="2" applyFont="1" applyFill="1" applyBorder="1" applyAlignment="1" applyProtection="1">
      <alignment horizontal="center" vertical="center" wrapText="1"/>
    </xf>
    <xf numFmtId="0" fontId="8" fillId="3" borderId="51" xfId="2" applyFont="1" applyFill="1" applyBorder="1" applyAlignment="1" applyProtection="1">
      <alignment horizontal="center" vertical="center" wrapText="1"/>
    </xf>
    <xf numFmtId="0" fontId="8" fillId="3" borderId="52" xfId="2" applyFont="1" applyFill="1" applyBorder="1" applyAlignment="1" applyProtection="1">
      <alignment horizontal="center" vertical="center" wrapText="1"/>
    </xf>
    <xf numFmtId="0" fontId="8" fillId="3" borderId="46" xfId="2" applyFont="1" applyFill="1" applyBorder="1" applyAlignment="1" applyProtection="1">
      <alignment horizontal="center" vertical="center" wrapText="1"/>
    </xf>
    <xf numFmtId="0" fontId="8" fillId="3" borderId="53" xfId="2" applyFont="1" applyFill="1" applyBorder="1" applyAlignment="1" applyProtection="1">
      <alignment horizontal="center" vertical="center" wrapText="1"/>
    </xf>
    <xf numFmtId="0" fontId="8" fillId="3" borderId="47" xfId="2" applyFont="1" applyFill="1" applyBorder="1" applyAlignment="1" applyProtection="1">
      <alignment horizontal="center" vertical="center" wrapText="1"/>
    </xf>
    <xf numFmtId="0" fontId="8" fillId="3" borderId="54" xfId="2" applyFont="1" applyFill="1" applyBorder="1" applyAlignment="1" applyProtection="1">
      <alignment horizontal="center" vertical="center" wrapText="1"/>
    </xf>
    <xf numFmtId="0" fontId="8" fillId="3" borderId="48" xfId="2" applyFont="1" applyFill="1" applyBorder="1" applyAlignment="1" applyProtection="1">
      <alignment horizontal="left" vertical="center" wrapText="1"/>
    </xf>
    <xf numFmtId="0" fontId="8" fillId="3" borderId="49" xfId="2" applyFont="1" applyFill="1" applyBorder="1" applyAlignment="1" applyProtection="1">
      <alignment horizontal="left" vertical="center" wrapText="1"/>
    </xf>
    <xf numFmtId="0" fontId="8" fillId="3" borderId="55" xfId="2" applyFont="1" applyFill="1" applyBorder="1" applyAlignment="1" applyProtection="1">
      <alignment horizontal="center" vertical="center" wrapText="1"/>
    </xf>
    <xf numFmtId="0" fontId="8" fillId="3" borderId="56" xfId="2" applyFont="1" applyFill="1" applyBorder="1" applyAlignment="1" applyProtection="1">
      <alignment horizontal="center" vertical="center" wrapText="1"/>
    </xf>
    <xf numFmtId="0" fontId="8" fillId="3" borderId="57" xfId="2" applyFont="1" applyFill="1" applyBorder="1" applyAlignment="1" applyProtection="1">
      <alignment horizontal="center" vertical="center" wrapText="1"/>
    </xf>
    <xf numFmtId="0" fontId="19" fillId="0" borderId="0" xfId="2" quotePrefix="1" applyFont="1" applyAlignment="1" applyProtection="1">
      <alignment horizontal="left" vertical="center" wrapText="1"/>
    </xf>
    <xf numFmtId="0" fontId="9" fillId="0" borderId="58" xfId="2" applyFont="1" applyBorder="1" applyAlignment="1" applyProtection="1">
      <alignment horizontal="center" vertical="center" wrapText="1"/>
    </xf>
    <xf numFmtId="0" fontId="9" fillId="0" borderId="59" xfId="2" applyFont="1" applyBorder="1" applyAlignment="1" applyProtection="1">
      <alignment horizontal="center" vertical="center" wrapText="1"/>
    </xf>
    <xf numFmtId="0" fontId="9" fillId="0" borderId="60" xfId="2" applyFont="1" applyBorder="1" applyAlignment="1" applyProtection="1">
      <alignment horizontal="center" vertical="center" wrapText="1"/>
    </xf>
    <xf numFmtId="0" fontId="6" fillId="4" borderId="50" xfId="2" applyFont="1" applyFill="1" applyBorder="1" applyAlignment="1" applyProtection="1">
      <alignment horizontal="center" vertical="center" wrapText="1"/>
    </xf>
    <xf numFmtId="0" fontId="6" fillId="4" borderId="51" xfId="2" applyFont="1" applyFill="1" applyBorder="1" applyAlignment="1" applyProtection="1">
      <alignment horizontal="center" vertical="center" wrapText="1"/>
    </xf>
    <xf numFmtId="0" fontId="6" fillId="4" borderId="63" xfId="2" applyFont="1" applyFill="1" applyBorder="1" applyAlignment="1" applyProtection="1">
      <alignment horizontal="center" vertical="center" wrapText="1"/>
    </xf>
    <xf numFmtId="0" fontId="8" fillId="0" borderId="21" xfId="2" applyFont="1" applyBorder="1" applyAlignment="1" applyProtection="1">
      <alignment horizontal="left" vertical="center" wrapText="1"/>
    </xf>
    <xf numFmtId="0" fontId="8" fillId="0" borderId="22" xfId="2" applyFont="1" applyBorder="1" applyAlignment="1" applyProtection="1">
      <alignment horizontal="left" vertical="center" wrapText="1"/>
    </xf>
    <xf numFmtId="0" fontId="0" fillId="0" borderId="21" xfId="2" applyFont="1" applyBorder="1" applyAlignment="1" applyProtection="1">
      <alignment horizontal="center" vertical="center"/>
    </xf>
    <xf numFmtId="0" fontId="23" fillId="0" borderId="21" xfId="2" applyFont="1" applyBorder="1" applyAlignment="1" applyProtection="1">
      <alignment horizontal="center" vertical="center"/>
    </xf>
    <xf numFmtId="0" fontId="23" fillId="0" borderId="66" xfId="2" applyFont="1" applyBorder="1" applyAlignment="1" applyProtection="1">
      <alignment horizontal="center" vertical="center"/>
    </xf>
    <xf numFmtId="0" fontId="9" fillId="0" borderId="22" xfId="2" applyFont="1" applyBorder="1" applyAlignment="1" applyProtection="1">
      <alignment horizontal="left" vertical="center" wrapText="1" indent="1"/>
    </xf>
    <xf numFmtId="0" fontId="8" fillId="0" borderId="67" xfId="2" applyFont="1" applyBorder="1" applyAlignment="1" applyProtection="1">
      <alignment horizontal="left" vertical="center" wrapText="1"/>
    </xf>
    <xf numFmtId="0" fontId="8" fillId="0" borderId="0" xfId="2" applyFont="1" applyBorder="1" applyAlignment="1" applyProtection="1">
      <alignment horizontal="left" wrapText="1"/>
    </xf>
    <xf numFmtId="0" fontId="8" fillId="3" borderId="73" xfId="2" applyFont="1" applyFill="1" applyBorder="1" applyAlignment="1" applyProtection="1">
      <alignment horizontal="center" vertical="center" wrapText="1"/>
    </xf>
    <xf numFmtId="0" fontId="8" fillId="3" borderId="74" xfId="2" applyFont="1" applyFill="1" applyBorder="1" applyAlignment="1" applyProtection="1">
      <alignment horizontal="center" vertical="center" wrapText="1"/>
    </xf>
    <xf numFmtId="0" fontId="10" fillId="0" borderId="42" xfId="2" applyFont="1" applyBorder="1" applyAlignment="1" applyProtection="1">
      <alignment horizontal="center" vertical="top" wrapText="1"/>
    </xf>
    <xf numFmtId="0" fontId="10" fillId="0" borderId="27" xfId="2" applyFont="1" applyBorder="1" applyAlignment="1" applyProtection="1">
      <alignment horizontal="center" vertical="top" wrapText="1"/>
    </xf>
    <xf numFmtId="0" fontId="9" fillId="0" borderId="8" xfId="2" applyFont="1" applyBorder="1" applyAlignment="1" applyProtection="1">
      <alignment horizontal="left" vertical="center" wrapText="1"/>
    </xf>
    <xf numFmtId="0" fontId="9" fillId="0" borderId="7" xfId="2" applyFont="1" applyBorder="1" applyAlignment="1" applyProtection="1">
      <alignment horizontal="left" vertical="center" wrapText="1"/>
    </xf>
    <xf numFmtId="0" fontId="9" fillId="0" borderId="8" xfId="2" applyFont="1" applyBorder="1" applyAlignment="1" applyProtection="1">
      <alignment horizontal="center" vertical="center" wrapText="1"/>
    </xf>
    <xf numFmtId="0" fontId="9" fillId="0" borderId="7" xfId="2" applyFont="1" applyBorder="1" applyAlignment="1" applyProtection="1">
      <alignment horizontal="center" vertical="center" wrapText="1"/>
    </xf>
    <xf numFmtId="0" fontId="27" fillId="0" borderId="13" xfId="0" applyFont="1" applyBorder="1" applyAlignment="1">
      <alignment horizontal="left" wrapText="1"/>
    </xf>
    <xf numFmtId="0" fontId="27" fillId="0" borderId="16" xfId="0" applyFont="1" applyBorder="1" applyAlignment="1">
      <alignment horizontal="left" wrapText="1"/>
    </xf>
    <xf numFmtId="0" fontId="9" fillId="0" borderId="7" xfId="2" applyFont="1" applyFill="1" applyBorder="1" applyAlignment="1" applyProtection="1">
      <alignment horizontal="left" vertical="center" wrapText="1"/>
    </xf>
    <xf numFmtId="0" fontId="9" fillId="0" borderId="7" xfId="2" applyFont="1" applyFill="1" applyBorder="1" applyAlignment="1" applyProtection="1">
      <alignment horizontal="left" vertical="center" wrapText="1" indent="2"/>
    </xf>
    <xf numFmtId="0" fontId="9" fillId="0" borderId="8" xfId="2" applyFont="1" applyFill="1" applyBorder="1" applyAlignment="1" applyProtection="1">
      <alignment horizontal="left" vertical="center" wrapText="1"/>
    </xf>
    <xf numFmtId="0" fontId="9" fillId="0" borderId="8" xfId="2" applyFont="1" applyFill="1" applyBorder="1" applyAlignment="1" applyProtection="1">
      <alignment horizontal="left" vertical="center" wrapText="1" indent="4"/>
    </xf>
    <xf numFmtId="0" fontId="9" fillId="0" borderId="7" xfId="2" applyFont="1" applyFill="1" applyBorder="1" applyAlignment="1" applyProtection="1">
      <alignment horizontal="left" vertical="center" wrapText="1" indent="4"/>
    </xf>
    <xf numFmtId="0" fontId="27" fillId="0" borderId="7" xfId="0" applyFont="1" applyBorder="1" applyAlignment="1">
      <alignment horizontal="left" wrapText="1"/>
    </xf>
    <xf numFmtId="165" fontId="31" fillId="0" borderId="6" xfId="0" applyNumberFormat="1" applyFont="1" applyBorder="1" applyAlignment="1">
      <alignment vertical="center"/>
    </xf>
    <xf numFmtId="165" fontId="31" fillId="0" borderId="17" xfId="0" applyNumberFormat="1" applyFont="1" applyBorder="1" applyAlignment="1">
      <alignment vertical="center"/>
    </xf>
    <xf numFmtId="0" fontId="0" fillId="0" borderId="0" xfId="0" applyAlignment="1">
      <alignment vertical="center"/>
    </xf>
  </cellXfs>
  <cellStyles count="3">
    <cellStyle name="Excel Built-in Normal" xfId="2" xr:uid="{00000000-0005-0000-0000-000000000000}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opLeftCell="A27" zoomScaleNormal="100" workbookViewId="0">
      <selection activeCell="F38" sqref="F38"/>
    </sheetView>
  </sheetViews>
  <sheetFormatPr defaultRowHeight="27" customHeight="1"/>
  <cols>
    <col min="3" max="3" width="57.5703125" customWidth="1" collapsed="1"/>
    <col min="4" max="4" width="7.5703125" customWidth="1" collapsed="1"/>
    <col min="5" max="5" width="18.42578125" customWidth="1" collapsed="1"/>
    <col min="6" max="6" width="18.42578125" style="91" customWidth="1"/>
  </cols>
  <sheetData>
    <row r="1" spans="1:6" ht="70.900000000000006" customHeight="1">
      <c r="A1" s="120" t="s">
        <v>0</v>
      </c>
      <c r="B1" s="120"/>
      <c r="C1" s="120"/>
      <c r="D1" s="1"/>
      <c r="E1" s="2"/>
    </row>
    <row r="2" spans="1:6" ht="27" customHeight="1">
      <c r="A2" s="121" t="s">
        <v>1</v>
      </c>
      <c r="B2" s="121"/>
      <c r="C2" s="121"/>
      <c r="D2" s="1"/>
      <c r="E2" s="3"/>
    </row>
    <row r="3" spans="1:6" ht="27" customHeight="1">
      <c r="A3" s="122" t="s">
        <v>166</v>
      </c>
      <c r="B3" s="122"/>
      <c r="C3" s="122"/>
      <c r="D3" s="122"/>
      <c r="E3" s="122"/>
    </row>
    <row r="4" spans="1:6" ht="27" customHeight="1">
      <c r="A4" s="123" t="s">
        <v>2</v>
      </c>
      <c r="B4" s="123"/>
      <c r="C4" s="123"/>
      <c r="D4" s="123"/>
      <c r="E4" s="123"/>
    </row>
    <row r="5" spans="1:6" ht="27" customHeight="1">
      <c r="A5" s="124" t="s">
        <v>164</v>
      </c>
      <c r="B5" s="124"/>
      <c r="C5" s="124"/>
      <c r="D5" s="124"/>
      <c r="E5" s="124"/>
    </row>
    <row r="6" spans="1:6" ht="17.45" customHeight="1">
      <c r="A6" s="4"/>
      <c r="B6" s="4"/>
      <c r="C6" s="4"/>
      <c r="D6" s="4"/>
      <c r="E6" s="5"/>
    </row>
    <row r="7" spans="1:6" ht="27" customHeight="1">
      <c r="A7" s="125" t="s">
        <v>3</v>
      </c>
      <c r="B7" s="125"/>
      <c r="C7" s="125"/>
      <c r="D7" s="125"/>
      <c r="E7" s="3"/>
    </row>
    <row r="8" spans="1:6" ht="15.6" customHeight="1" thickBot="1">
      <c r="A8" s="6" t="s">
        <v>4</v>
      </c>
      <c r="B8" s="7"/>
      <c r="C8" s="7"/>
      <c r="D8" s="1"/>
      <c r="E8" s="3"/>
    </row>
    <row r="9" spans="1:6" ht="33.75" customHeight="1">
      <c r="A9" s="126" t="s">
        <v>88</v>
      </c>
      <c r="B9" s="127"/>
      <c r="C9" s="127"/>
      <c r="D9" s="127"/>
      <c r="E9" s="82" t="s">
        <v>165</v>
      </c>
      <c r="F9" s="92" t="s">
        <v>167</v>
      </c>
    </row>
    <row r="10" spans="1:6" ht="13.9" customHeight="1">
      <c r="A10" s="128">
        <v>1</v>
      </c>
      <c r="B10" s="129"/>
      <c r="C10" s="129"/>
      <c r="D10" s="130"/>
      <c r="E10" s="83">
        <v>2</v>
      </c>
      <c r="F10" s="93">
        <v>3</v>
      </c>
    </row>
    <row r="11" spans="1:6" ht="27" customHeight="1">
      <c r="A11" s="131" t="s">
        <v>163</v>
      </c>
      <c r="B11" s="132"/>
      <c r="C11" s="133"/>
      <c r="D11" s="8" t="s">
        <v>5</v>
      </c>
      <c r="E11" s="84">
        <v>34637.1</v>
      </c>
      <c r="F11" s="94">
        <f>SUM(F12,F29)</f>
        <v>35675.400000000009</v>
      </c>
    </row>
    <row r="12" spans="1:6" ht="33" customHeight="1">
      <c r="A12" s="134" t="s">
        <v>6</v>
      </c>
      <c r="B12" s="135"/>
      <c r="C12" s="136"/>
      <c r="D12" s="8" t="s">
        <v>7</v>
      </c>
      <c r="E12" s="85">
        <v>33969.199999999997</v>
      </c>
      <c r="F12" s="95">
        <f>F13+F14+F15+F16+F17+F19+F20+F21+F23+F24+F25+F27+F28</f>
        <v>35007.500000000007</v>
      </c>
    </row>
    <row r="13" spans="1:6" ht="19.899999999999999" customHeight="1">
      <c r="A13" s="137" t="s">
        <v>8</v>
      </c>
      <c r="B13" s="138"/>
      <c r="C13" s="139"/>
      <c r="D13" s="8" t="s">
        <v>9</v>
      </c>
      <c r="E13" s="86">
        <v>29475.200000000001</v>
      </c>
      <c r="F13" s="96">
        <v>30766.2</v>
      </c>
    </row>
    <row r="14" spans="1:6" ht="19.899999999999999" customHeight="1">
      <c r="A14" s="140" t="s">
        <v>157</v>
      </c>
      <c r="B14" s="141"/>
      <c r="C14" s="142"/>
      <c r="D14" s="73" t="s">
        <v>158</v>
      </c>
      <c r="E14" s="86">
        <v>0</v>
      </c>
      <c r="F14" s="96">
        <v>0</v>
      </c>
    </row>
    <row r="15" spans="1:6" ht="19.899999999999999" customHeight="1">
      <c r="A15" s="118" t="s">
        <v>10</v>
      </c>
      <c r="B15" s="119"/>
      <c r="C15" s="119"/>
      <c r="D15" s="9" t="s">
        <v>11</v>
      </c>
      <c r="E15" s="87">
        <v>1258.8</v>
      </c>
      <c r="F15" s="96">
        <v>1258.7</v>
      </c>
    </row>
    <row r="16" spans="1:6" ht="19.899999999999999" customHeight="1">
      <c r="A16" s="118" t="s">
        <v>12</v>
      </c>
      <c r="B16" s="119"/>
      <c r="C16" s="119"/>
      <c r="D16" s="9" t="s">
        <v>13</v>
      </c>
      <c r="E16" s="87">
        <v>225</v>
      </c>
      <c r="F16" s="96">
        <v>225</v>
      </c>
    </row>
    <row r="17" spans="1:6" ht="19.899999999999999" customHeight="1">
      <c r="A17" s="118" t="s">
        <v>14</v>
      </c>
      <c r="B17" s="119"/>
      <c r="C17" s="119"/>
      <c r="D17" s="9" t="s">
        <v>15</v>
      </c>
      <c r="E17" s="87">
        <v>545.29999999999995</v>
      </c>
      <c r="F17" s="96">
        <v>200</v>
      </c>
    </row>
    <row r="18" spans="1:6" ht="19.899999999999999" customHeight="1">
      <c r="A18" s="146" t="s">
        <v>16</v>
      </c>
      <c r="B18" s="147"/>
      <c r="C18" s="147"/>
      <c r="D18" s="9" t="s">
        <v>17</v>
      </c>
      <c r="E18" s="87">
        <v>0</v>
      </c>
      <c r="F18" s="96">
        <v>0</v>
      </c>
    </row>
    <row r="19" spans="1:6" ht="27" customHeight="1">
      <c r="A19" s="118" t="s">
        <v>18</v>
      </c>
      <c r="B19" s="119"/>
      <c r="C19" s="119"/>
      <c r="D19" s="8" t="s">
        <v>19</v>
      </c>
      <c r="E19" s="87">
        <v>147.4</v>
      </c>
      <c r="F19" s="96">
        <v>133.4</v>
      </c>
    </row>
    <row r="20" spans="1:6" ht="21.6" customHeight="1">
      <c r="A20" s="118" t="s">
        <v>20</v>
      </c>
      <c r="B20" s="119"/>
      <c r="C20" s="119"/>
      <c r="D20" s="8" t="s">
        <v>21</v>
      </c>
      <c r="E20" s="87">
        <v>0</v>
      </c>
      <c r="F20" s="96">
        <v>0</v>
      </c>
    </row>
    <row r="21" spans="1:6" ht="27" customHeight="1">
      <c r="A21" s="118" t="s">
        <v>22</v>
      </c>
      <c r="B21" s="119"/>
      <c r="C21" s="119"/>
      <c r="D21" s="8" t="s">
        <v>23</v>
      </c>
      <c r="E21" s="87">
        <v>1233.7</v>
      </c>
      <c r="F21" s="96">
        <v>1140.4000000000001</v>
      </c>
    </row>
    <row r="22" spans="1:6" ht="20.45" customHeight="1">
      <c r="A22" s="146" t="s">
        <v>24</v>
      </c>
      <c r="B22" s="147"/>
      <c r="C22" s="147"/>
      <c r="D22" s="9" t="s">
        <v>25</v>
      </c>
      <c r="E22" s="87">
        <v>1233.7</v>
      </c>
      <c r="F22" s="96">
        <v>1140.4000000000001</v>
      </c>
    </row>
    <row r="23" spans="1:6" ht="27" customHeight="1">
      <c r="A23" s="118" t="s">
        <v>26</v>
      </c>
      <c r="B23" s="119"/>
      <c r="C23" s="119"/>
      <c r="D23" s="9" t="s">
        <v>27</v>
      </c>
      <c r="E23" s="87">
        <v>0</v>
      </c>
      <c r="F23" s="96">
        <v>0</v>
      </c>
    </row>
    <row r="24" spans="1:6" ht="27" customHeight="1">
      <c r="A24" s="118" t="s">
        <v>28</v>
      </c>
      <c r="B24" s="119"/>
      <c r="C24" s="119"/>
      <c r="D24" s="9" t="s">
        <v>29</v>
      </c>
      <c r="E24" s="87">
        <v>0</v>
      </c>
      <c r="F24" s="96">
        <v>0</v>
      </c>
    </row>
    <row r="25" spans="1:6" ht="17.45" customHeight="1">
      <c r="A25" s="118" t="s">
        <v>30</v>
      </c>
      <c r="B25" s="119"/>
      <c r="C25" s="119"/>
      <c r="D25" s="9" t="s">
        <v>31</v>
      </c>
      <c r="E25" s="87">
        <v>1083.8</v>
      </c>
      <c r="F25" s="96">
        <v>1283.8</v>
      </c>
    </row>
    <row r="26" spans="1:6" ht="16.149999999999999" customHeight="1">
      <c r="A26" s="146" t="s">
        <v>32</v>
      </c>
      <c r="B26" s="147"/>
      <c r="C26" s="147"/>
      <c r="D26" s="9" t="s">
        <v>33</v>
      </c>
      <c r="E26" s="87">
        <v>225</v>
      </c>
      <c r="F26" s="96">
        <v>225</v>
      </c>
    </row>
    <row r="27" spans="1:6" ht="19.899999999999999" customHeight="1">
      <c r="A27" s="143" t="s">
        <v>34</v>
      </c>
      <c r="B27" s="144"/>
      <c r="C27" s="145"/>
      <c r="D27" s="9" t="s">
        <v>35</v>
      </c>
      <c r="E27" s="87">
        <v>0</v>
      </c>
      <c r="F27" s="96">
        <v>0</v>
      </c>
    </row>
    <row r="28" spans="1:6" ht="18" customHeight="1">
      <c r="A28" s="143" t="s">
        <v>36</v>
      </c>
      <c r="B28" s="144"/>
      <c r="C28" s="145"/>
      <c r="D28" s="9" t="s">
        <v>37</v>
      </c>
      <c r="E28" s="87">
        <v>0</v>
      </c>
      <c r="F28" s="96">
        <v>0</v>
      </c>
    </row>
    <row r="29" spans="1:6" ht="18" customHeight="1">
      <c r="A29" s="148" t="s">
        <v>38</v>
      </c>
      <c r="B29" s="149"/>
      <c r="C29" s="150"/>
      <c r="D29" s="9" t="s">
        <v>39</v>
      </c>
      <c r="E29" s="88">
        <v>667.9</v>
      </c>
      <c r="F29" s="96">
        <f>F30+F31</f>
        <v>667.9</v>
      </c>
    </row>
    <row r="30" spans="1:6" ht="17.45" customHeight="1">
      <c r="A30" s="151" t="s">
        <v>40</v>
      </c>
      <c r="B30" s="152"/>
      <c r="C30" s="153"/>
      <c r="D30" s="9" t="s">
        <v>41</v>
      </c>
      <c r="E30" s="87">
        <v>0</v>
      </c>
      <c r="F30" s="96">
        <v>0</v>
      </c>
    </row>
    <row r="31" spans="1:6" ht="18.600000000000001" customHeight="1">
      <c r="A31" s="154" t="s">
        <v>42</v>
      </c>
      <c r="B31" s="155"/>
      <c r="C31" s="156"/>
      <c r="D31" s="9" t="s">
        <v>43</v>
      </c>
      <c r="E31" s="89">
        <v>667.9</v>
      </c>
      <c r="F31" s="96">
        <f>F32+F33</f>
        <v>667.9</v>
      </c>
    </row>
    <row r="32" spans="1:6" ht="27" customHeight="1">
      <c r="A32" s="157" t="s">
        <v>44</v>
      </c>
      <c r="B32" s="119" t="s">
        <v>45</v>
      </c>
      <c r="C32" s="119"/>
      <c r="D32" s="9" t="s">
        <v>46</v>
      </c>
      <c r="E32" s="87">
        <v>0</v>
      </c>
      <c r="F32" s="96">
        <v>0</v>
      </c>
    </row>
    <row r="33" spans="1:6" ht="27" customHeight="1">
      <c r="A33" s="157"/>
      <c r="B33" s="119" t="s">
        <v>47</v>
      </c>
      <c r="C33" s="119"/>
      <c r="D33" s="10" t="s">
        <v>48</v>
      </c>
      <c r="E33" s="87">
        <v>667.9</v>
      </c>
      <c r="F33" s="96">
        <v>667.9</v>
      </c>
    </row>
    <row r="34" spans="1:6" ht="31.9" customHeight="1" thickBot="1">
      <c r="A34" s="158"/>
      <c r="B34" s="159" t="s">
        <v>49</v>
      </c>
      <c r="C34" s="160"/>
      <c r="D34" s="11">
        <v>23</v>
      </c>
      <c r="E34" s="90">
        <v>642.1</v>
      </c>
      <c r="F34" s="96">
        <v>642.1</v>
      </c>
    </row>
    <row r="35" spans="1:6" ht="27" customHeight="1">
      <c r="A35" s="164"/>
      <c r="B35" s="164"/>
      <c r="C35" s="164"/>
      <c r="D35" s="12"/>
      <c r="E35" s="3"/>
    </row>
    <row r="36" spans="1:6" ht="34.15" customHeight="1">
      <c r="A36" s="164" t="s">
        <v>50</v>
      </c>
      <c r="B36" s="164"/>
      <c r="C36" s="164"/>
      <c r="D36" s="164"/>
      <c r="E36" s="3"/>
    </row>
    <row r="37" spans="1:6" ht="27" customHeight="1" thickBot="1">
      <c r="A37" s="13"/>
      <c r="B37" s="13"/>
      <c r="C37" s="13"/>
      <c r="D37" s="13"/>
      <c r="E37" s="3"/>
    </row>
    <row r="38" spans="1:6" ht="27" customHeight="1">
      <c r="A38" s="126" t="s">
        <v>88</v>
      </c>
      <c r="B38" s="127"/>
      <c r="C38" s="127"/>
      <c r="D38" s="127"/>
      <c r="E38" s="82" t="s">
        <v>165</v>
      </c>
      <c r="F38" s="92" t="s">
        <v>167</v>
      </c>
    </row>
    <row r="39" spans="1:6" ht="17.45" customHeight="1">
      <c r="A39" s="128">
        <v>1</v>
      </c>
      <c r="B39" s="129"/>
      <c r="C39" s="129"/>
      <c r="D39" s="130"/>
      <c r="E39" s="83">
        <v>2</v>
      </c>
      <c r="F39" s="103">
        <v>3</v>
      </c>
    </row>
    <row r="40" spans="1:6" ht="22.15" customHeight="1">
      <c r="A40" s="131" t="s">
        <v>51</v>
      </c>
      <c r="B40" s="132"/>
      <c r="C40" s="133"/>
      <c r="D40" s="8">
        <f>D34+1</f>
        <v>24</v>
      </c>
      <c r="E40" s="84">
        <v>37637.199999999997</v>
      </c>
      <c r="F40" s="94">
        <f>F41+F60</f>
        <v>37368.5</v>
      </c>
    </row>
    <row r="41" spans="1:6" ht="18.600000000000001" customHeight="1">
      <c r="A41" s="134" t="s">
        <v>52</v>
      </c>
      <c r="B41" s="135"/>
      <c r="C41" s="136"/>
      <c r="D41" s="8">
        <f>D40+1</f>
        <v>25</v>
      </c>
      <c r="E41" s="85">
        <v>37617.199999999997</v>
      </c>
      <c r="F41" s="96">
        <f>F57</f>
        <v>37348.5</v>
      </c>
    </row>
    <row r="42" spans="1:6" ht="16.149999999999999" customHeight="1">
      <c r="A42" s="151" t="s">
        <v>53</v>
      </c>
      <c r="B42" s="152"/>
      <c r="C42" s="153"/>
      <c r="D42" s="14">
        <f t="shared" ref="D42:D73" si="0">D41+1</f>
        <v>26</v>
      </c>
      <c r="E42" s="97">
        <v>1167.8</v>
      </c>
      <c r="F42" s="96">
        <v>1167.8</v>
      </c>
    </row>
    <row r="43" spans="1:6" ht="16.149999999999999" customHeight="1">
      <c r="A43" s="151" t="s">
        <v>54</v>
      </c>
      <c r="B43" s="152"/>
      <c r="C43" s="153"/>
      <c r="D43" s="14">
        <f t="shared" si="0"/>
        <v>27</v>
      </c>
      <c r="E43" s="97">
        <v>2379.3000000000002</v>
      </c>
      <c r="F43" s="96">
        <v>2279.3000000000002</v>
      </c>
    </row>
    <row r="44" spans="1:6" ht="16.149999999999999" customHeight="1">
      <c r="A44" s="151" t="s">
        <v>55</v>
      </c>
      <c r="B44" s="152"/>
      <c r="C44" s="153"/>
      <c r="D44" s="14">
        <f t="shared" si="0"/>
        <v>28</v>
      </c>
      <c r="E44" s="97">
        <v>3250.3</v>
      </c>
      <c r="F44" s="96">
        <v>3150.3</v>
      </c>
    </row>
    <row r="45" spans="1:6" ht="16.149999999999999" customHeight="1">
      <c r="A45" s="151" t="s">
        <v>56</v>
      </c>
      <c r="B45" s="152"/>
      <c r="C45" s="153"/>
      <c r="D45" s="14">
        <f t="shared" si="0"/>
        <v>29</v>
      </c>
      <c r="E45" s="97">
        <v>110.7</v>
      </c>
      <c r="F45" s="96">
        <v>120.7</v>
      </c>
    </row>
    <row r="46" spans="1:6" ht="16.149999999999999" customHeight="1">
      <c r="A46" s="151" t="s">
        <v>57</v>
      </c>
      <c r="B46" s="152"/>
      <c r="C46" s="153"/>
      <c r="D46" s="14">
        <f t="shared" si="0"/>
        <v>30</v>
      </c>
      <c r="E46" s="97">
        <v>24409.1</v>
      </c>
      <c r="F46" s="96">
        <v>24409.1</v>
      </c>
    </row>
    <row r="47" spans="1:6" ht="16.149999999999999" customHeight="1">
      <c r="A47" s="161" t="s">
        <v>58</v>
      </c>
      <c r="B47" s="162"/>
      <c r="C47" s="163"/>
      <c r="D47" s="14">
        <f t="shared" si="0"/>
        <v>31</v>
      </c>
      <c r="E47" s="97">
        <v>22375.7</v>
      </c>
      <c r="F47" s="96">
        <v>22375.7</v>
      </c>
    </row>
    <row r="48" spans="1:6" ht="16.149999999999999" customHeight="1">
      <c r="A48" s="151" t="s">
        <v>59</v>
      </c>
      <c r="B48" s="152"/>
      <c r="C48" s="153"/>
      <c r="D48" s="14">
        <f t="shared" si="0"/>
        <v>32</v>
      </c>
      <c r="E48" s="97">
        <v>5571.3</v>
      </c>
      <c r="F48" s="96">
        <v>5571.3</v>
      </c>
    </row>
    <row r="49" spans="1:6" ht="18" customHeight="1">
      <c r="A49" s="165" t="s">
        <v>60</v>
      </c>
      <c r="B49" s="152" t="s">
        <v>61</v>
      </c>
      <c r="C49" s="153"/>
      <c r="D49" s="14">
        <f t="shared" si="0"/>
        <v>33</v>
      </c>
      <c r="E49" s="97">
        <v>4280.7</v>
      </c>
      <c r="F49" s="96">
        <v>4280.7</v>
      </c>
    </row>
    <row r="50" spans="1:6" ht="31.9" customHeight="1">
      <c r="A50" s="166"/>
      <c r="B50" s="72" t="s">
        <v>62</v>
      </c>
      <c r="C50" s="71" t="s">
        <v>63</v>
      </c>
      <c r="D50" s="14">
        <f t="shared" si="0"/>
        <v>34</v>
      </c>
      <c r="E50" s="97">
        <v>0</v>
      </c>
      <c r="F50" s="96">
        <v>0</v>
      </c>
    </row>
    <row r="51" spans="1:6" ht="17.45" customHeight="1">
      <c r="A51" s="166"/>
      <c r="B51" s="167" t="s">
        <v>64</v>
      </c>
      <c r="C51" s="153"/>
      <c r="D51" s="14">
        <f t="shared" si="0"/>
        <v>35</v>
      </c>
      <c r="E51" s="97">
        <v>882.4</v>
      </c>
      <c r="F51" s="96">
        <v>882.4</v>
      </c>
    </row>
    <row r="52" spans="1:6" ht="17.45" customHeight="1">
      <c r="A52" s="166"/>
      <c r="B52" s="167" t="s">
        <v>65</v>
      </c>
      <c r="C52" s="153"/>
      <c r="D52" s="14">
        <f t="shared" si="0"/>
        <v>36</v>
      </c>
      <c r="E52" s="97">
        <v>0</v>
      </c>
      <c r="F52" s="96">
        <v>0</v>
      </c>
    </row>
    <row r="53" spans="1:6" ht="17.45" customHeight="1">
      <c r="A53" s="166"/>
      <c r="B53" s="167" t="s">
        <v>66</v>
      </c>
      <c r="C53" s="153"/>
      <c r="D53" s="14">
        <f t="shared" si="0"/>
        <v>37</v>
      </c>
      <c r="E53" s="97">
        <v>0</v>
      </c>
      <c r="F53" s="96">
        <v>0</v>
      </c>
    </row>
    <row r="54" spans="1:6" ht="17.45" customHeight="1">
      <c r="A54" s="151" t="s">
        <v>67</v>
      </c>
      <c r="B54" s="152"/>
      <c r="C54" s="153"/>
      <c r="D54" s="14">
        <f t="shared" si="0"/>
        <v>38</v>
      </c>
      <c r="E54" s="97">
        <v>728.7</v>
      </c>
      <c r="F54" s="96">
        <v>550</v>
      </c>
    </row>
    <row r="55" spans="1:6" ht="17.45" customHeight="1">
      <c r="A55" s="151" t="s">
        <v>68</v>
      </c>
      <c r="B55" s="152"/>
      <c r="C55" s="153"/>
      <c r="D55" s="14">
        <f t="shared" si="0"/>
        <v>39</v>
      </c>
      <c r="E55" s="98">
        <v>37617.199999999997</v>
      </c>
      <c r="F55" s="96">
        <f>F42+F43+F44+F45+F46+F48+F54</f>
        <v>37248.5</v>
      </c>
    </row>
    <row r="56" spans="1:6" ht="27" customHeight="1">
      <c r="A56" s="168" t="s">
        <v>69</v>
      </c>
      <c r="B56" s="169"/>
      <c r="C56" s="169"/>
      <c r="D56" s="14">
        <f t="shared" si="0"/>
        <v>40</v>
      </c>
      <c r="E56" s="87">
        <v>0</v>
      </c>
      <c r="F56" s="96">
        <v>100</v>
      </c>
    </row>
    <row r="57" spans="1:6" ht="16.899999999999999" customHeight="1">
      <c r="A57" s="170" t="s">
        <v>70</v>
      </c>
      <c r="B57" s="171"/>
      <c r="C57" s="172"/>
      <c r="D57" s="14">
        <f t="shared" si="0"/>
        <v>41</v>
      </c>
      <c r="E57" s="98">
        <v>37617.199999999997</v>
      </c>
      <c r="F57" s="96">
        <f>F55+F56</f>
        <v>37348.5</v>
      </c>
    </row>
    <row r="58" spans="1:6" ht="16.899999999999999" customHeight="1">
      <c r="A58" s="165" t="s">
        <v>60</v>
      </c>
      <c r="B58" s="174" t="s">
        <v>71</v>
      </c>
      <c r="C58" s="139"/>
      <c r="D58" s="14">
        <f t="shared" si="0"/>
        <v>42</v>
      </c>
      <c r="E58" s="97">
        <v>528.5</v>
      </c>
      <c r="F58" s="96">
        <v>528.5</v>
      </c>
    </row>
    <row r="59" spans="1:6" ht="16.899999999999999" customHeight="1">
      <c r="A59" s="173"/>
      <c r="B59" s="139" t="s">
        <v>72</v>
      </c>
      <c r="C59" s="119"/>
      <c r="D59" s="14">
        <f t="shared" si="0"/>
        <v>43</v>
      </c>
      <c r="E59" s="99">
        <v>0</v>
      </c>
      <c r="F59" s="96">
        <v>0</v>
      </c>
    </row>
    <row r="60" spans="1:6" ht="16.899999999999999" customHeight="1">
      <c r="A60" s="175" t="s">
        <v>73</v>
      </c>
      <c r="B60" s="176"/>
      <c r="C60" s="177"/>
      <c r="D60" s="14">
        <f t="shared" si="0"/>
        <v>44</v>
      </c>
      <c r="E60" s="100">
        <v>20</v>
      </c>
      <c r="F60" s="96">
        <f>F61+F62</f>
        <v>20</v>
      </c>
    </row>
    <row r="61" spans="1:6" ht="16.899999999999999" customHeight="1">
      <c r="A61" s="151" t="s">
        <v>74</v>
      </c>
      <c r="B61" s="152"/>
      <c r="C61" s="153"/>
      <c r="D61" s="14">
        <f t="shared" si="0"/>
        <v>45</v>
      </c>
      <c r="E61" s="97">
        <v>0</v>
      </c>
      <c r="F61" s="96">
        <v>0</v>
      </c>
    </row>
    <row r="62" spans="1:6" ht="16.899999999999999" customHeight="1">
      <c r="A62" s="151" t="s">
        <v>75</v>
      </c>
      <c r="B62" s="152"/>
      <c r="C62" s="153"/>
      <c r="D62" s="14">
        <f t="shared" si="0"/>
        <v>46</v>
      </c>
      <c r="E62" s="98">
        <v>20</v>
      </c>
      <c r="F62" s="96">
        <f>F63+F64</f>
        <v>20</v>
      </c>
    </row>
    <row r="63" spans="1:6" ht="16.899999999999999" customHeight="1">
      <c r="A63" s="157" t="s">
        <v>44</v>
      </c>
      <c r="B63" s="119" t="s">
        <v>76</v>
      </c>
      <c r="C63" s="119"/>
      <c r="D63" s="14">
        <f t="shared" si="0"/>
        <v>47</v>
      </c>
      <c r="E63" s="97">
        <v>0</v>
      </c>
      <c r="F63" s="96">
        <v>0</v>
      </c>
    </row>
    <row r="64" spans="1:6" ht="16.899999999999999" customHeight="1">
      <c r="A64" s="157"/>
      <c r="B64" s="119" t="s">
        <v>77</v>
      </c>
      <c r="C64" s="119"/>
      <c r="D64" s="14">
        <f t="shared" si="0"/>
        <v>48</v>
      </c>
      <c r="E64" s="97">
        <v>20</v>
      </c>
      <c r="F64" s="96">
        <v>20</v>
      </c>
    </row>
    <row r="65" spans="1:6" ht="20.45" customHeight="1">
      <c r="A65" s="184" t="s">
        <v>78</v>
      </c>
      <c r="B65" s="185"/>
      <c r="C65" s="186"/>
      <c r="D65" s="14">
        <f t="shared" si="0"/>
        <v>49</v>
      </c>
      <c r="E65" s="101">
        <v>-3000.1</v>
      </c>
      <c r="F65" s="96">
        <f>F11-F40</f>
        <v>-1693.0999999999913</v>
      </c>
    </row>
    <row r="66" spans="1:6" ht="19.899999999999999" customHeight="1">
      <c r="A66" s="184" t="s">
        <v>79</v>
      </c>
      <c r="B66" s="185"/>
      <c r="C66" s="186"/>
      <c r="D66" s="14">
        <f t="shared" si="0"/>
        <v>50</v>
      </c>
      <c r="E66" s="97">
        <v>215</v>
      </c>
      <c r="F66" s="96">
        <v>215</v>
      </c>
    </row>
    <row r="67" spans="1:6" ht="18.600000000000001" customHeight="1">
      <c r="A67" s="187" t="s">
        <v>80</v>
      </c>
      <c r="B67" s="188"/>
      <c r="C67" s="189"/>
      <c r="D67" s="14">
        <f t="shared" si="0"/>
        <v>51</v>
      </c>
      <c r="E67" s="97">
        <v>215</v>
      </c>
      <c r="F67" s="96">
        <v>215</v>
      </c>
    </row>
    <row r="68" spans="1:6" ht="18.600000000000001" customHeight="1">
      <c r="A68" s="184" t="s">
        <v>81</v>
      </c>
      <c r="B68" s="185"/>
      <c r="C68" s="186"/>
      <c r="D68" s="14">
        <f t="shared" si="0"/>
        <v>52</v>
      </c>
      <c r="E68" s="97">
        <v>15</v>
      </c>
      <c r="F68" s="96">
        <v>20</v>
      </c>
    </row>
    <row r="69" spans="1:6" ht="16.899999999999999" customHeight="1">
      <c r="A69" s="187" t="s">
        <v>82</v>
      </c>
      <c r="B69" s="188"/>
      <c r="C69" s="189"/>
      <c r="D69" s="14">
        <f t="shared" si="0"/>
        <v>53</v>
      </c>
      <c r="E69" s="97">
        <v>0.1</v>
      </c>
      <c r="F69" s="96">
        <v>0.1</v>
      </c>
    </row>
    <row r="70" spans="1:6" ht="21" customHeight="1">
      <c r="A70" s="184" t="s">
        <v>83</v>
      </c>
      <c r="B70" s="185"/>
      <c r="C70" s="186"/>
      <c r="D70" s="14">
        <f t="shared" si="0"/>
        <v>54</v>
      </c>
      <c r="E70" s="101">
        <v>-2800.1</v>
      </c>
      <c r="F70" s="96">
        <f>F65+F66-F68</f>
        <v>-1498.0999999999913</v>
      </c>
    </row>
    <row r="71" spans="1:6" ht="16.899999999999999" customHeight="1">
      <c r="A71" s="178" t="s">
        <v>84</v>
      </c>
      <c r="B71" s="179"/>
      <c r="C71" s="180"/>
      <c r="D71" s="14">
        <f t="shared" si="0"/>
        <v>55</v>
      </c>
      <c r="E71" s="97">
        <v>5</v>
      </c>
      <c r="F71" s="96">
        <v>5</v>
      </c>
    </row>
    <row r="72" spans="1:6" ht="16.899999999999999" customHeight="1">
      <c r="A72" s="178" t="s">
        <v>85</v>
      </c>
      <c r="B72" s="179"/>
      <c r="C72" s="180"/>
      <c r="D72" s="14">
        <f t="shared" si="0"/>
        <v>56</v>
      </c>
      <c r="E72" s="97">
        <v>0</v>
      </c>
      <c r="F72" s="96"/>
    </row>
    <row r="73" spans="1:6" ht="22.15" customHeight="1" thickBot="1">
      <c r="A73" s="181" t="s">
        <v>86</v>
      </c>
      <c r="B73" s="182"/>
      <c r="C73" s="183"/>
      <c r="D73" s="30">
        <f t="shared" si="0"/>
        <v>57</v>
      </c>
      <c r="E73" s="102">
        <v>-2805.1</v>
      </c>
      <c r="F73" s="96">
        <f>F70-F71-F72</f>
        <v>-1503.0999999999913</v>
      </c>
    </row>
  </sheetData>
  <mergeCells count="73">
    <mergeCell ref="A71:C71"/>
    <mergeCell ref="A72:C72"/>
    <mergeCell ref="A73:C73"/>
    <mergeCell ref="A65:C65"/>
    <mergeCell ref="A66:C66"/>
    <mergeCell ref="A67:C67"/>
    <mergeCell ref="A68:C68"/>
    <mergeCell ref="A69:C69"/>
    <mergeCell ref="A70:C70"/>
    <mergeCell ref="A60:C60"/>
    <mergeCell ref="A61:C61"/>
    <mergeCell ref="A62:C62"/>
    <mergeCell ref="A63:A64"/>
    <mergeCell ref="B63:C63"/>
    <mergeCell ref="B64:C64"/>
    <mergeCell ref="A54:C54"/>
    <mergeCell ref="A55:C55"/>
    <mergeCell ref="A56:C56"/>
    <mergeCell ref="A57:C57"/>
    <mergeCell ref="A58:A59"/>
    <mergeCell ref="B58:C58"/>
    <mergeCell ref="B59:C59"/>
    <mergeCell ref="A48:C48"/>
    <mergeCell ref="A49:A53"/>
    <mergeCell ref="B49:C49"/>
    <mergeCell ref="B51:C51"/>
    <mergeCell ref="B52:C52"/>
    <mergeCell ref="B53:C53"/>
    <mergeCell ref="A47:C47"/>
    <mergeCell ref="A35:C35"/>
    <mergeCell ref="A36:D36"/>
    <mergeCell ref="A38:D38"/>
    <mergeCell ref="A39:D39"/>
    <mergeCell ref="A40:C40"/>
    <mergeCell ref="A41:C41"/>
    <mergeCell ref="A42:C42"/>
    <mergeCell ref="A43:C43"/>
    <mergeCell ref="A44:C44"/>
    <mergeCell ref="A45:C45"/>
    <mergeCell ref="A46:C46"/>
    <mergeCell ref="A28:C28"/>
    <mergeCell ref="A29:C29"/>
    <mergeCell ref="A30:C30"/>
    <mergeCell ref="A31:C31"/>
    <mergeCell ref="A32:A34"/>
    <mergeCell ref="B32:C32"/>
    <mergeCell ref="B33:C33"/>
    <mergeCell ref="B34:C3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1:C1"/>
    <mergeCell ref="A2:C2"/>
    <mergeCell ref="A3:E3"/>
    <mergeCell ref="A4:E4"/>
    <mergeCell ref="A5:E5"/>
    <mergeCell ref="A7:D7"/>
    <mergeCell ref="A9:D9"/>
    <mergeCell ref="A10:D10"/>
    <mergeCell ref="A11:C11"/>
    <mergeCell ref="A12:C12"/>
    <mergeCell ref="A13:C13"/>
    <mergeCell ref="A14:C14"/>
  </mergeCells>
  <dataValidations count="3">
    <dataValidation type="custom" allowBlank="1" showInputMessage="1" showErrorMessage="1" sqref="E58" xr:uid="{00000000-0002-0000-0000-000000000000}">
      <formula1>MOD(E58*10,1)=0</formula1>
    </dataValidation>
    <dataValidation allowBlank="1" showErrorMessage="1" sqref="A3:E3" xr:uid="{00000000-0002-0000-0000-000001000000}"/>
    <dataValidation type="custom" allowBlank="1" showInputMessage="1" showErrorMessage="1" errorTitle="Znaki po przecinku" error="Wpisana wartość może mieć wyłącznie 1 znak po przecinku." sqref="E42:E54 E56 E61:E64 E66:E69 E71:E72 E59 E30 E32:E34 E15:E28" xr:uid="{00000000-0002-0000-0000-000002000000}">
      <formula1>MOD(E15*10,1)=0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topLeftCell="A7" workbookViewId="0">
      <selection activeCell="H33" sqref="H33"/>
    </sheetView>
  </sheetViews>
  <sheetFormatPr defaultRowHeight="15"/>
  <cols>
    <col min="4" max="4" width="28" customWidth="1" collapsed="1"/>
    <col min="5" max="5" width="4.85546875" customWidth="1" collapsed="1"/>
    <col min="6" max="6" width="18.28515625" customWidth="1" collapsed="1"/>
  </cols>
  <sheetData>
    <row r="1" spans="1:6">
      <c r="A1" s="15" t="str">
        <f>'Dział I'!A3:E3</f>
        <v>Akademia Sztuk Teatralnych im. Stanisława Wyspiańskiego w Krakowie</v>
      </c>
      <c r="B1" s="16"/>
      <c r="C1" s="16"/>
      <c r="D1" s="17"/>
      <c r="E1" s="17"/>
      <c r="F1" s="17"/>
    </row>
    <row r="2" spans="1:6" ht="15.75">
      <c r="A2" s="164" t="s">
        <v>87</v>
      </c>
      <c r="B2" s="164"/>
      <c r="C2" s="164"/>
      <c r="D2" s="164"/>
      <c r="E2" s="164"/>
      <c r="F2" s="164"/>
    </row>
    <row r="3" spans="1:6" ht="16.5" thickBot="1">
      <c r="A3" s="18"/>
      <c r="B3" s="18"/>
      <c r="C3" s="18"/>
      <c r="D3" s="18"/>
      <c r="E3" s="18"/>
      <c r="F3" s="19"/>
    </row>
    <row r="4" spans="1:6" ht="15.75">
      <c r="A4" s="126" t="s">
        <v>88</v>
      </c>
      <c r="B4" s="127"/>
      <c r="C4" s="127"/>
      <c r="D4" s="127"/>
      <c r="E4" s="190"/>
      <c r="F4" s="77" t="s">
        <v>165</v>
      </c>
    </row>
    <row r="5" spans="1:6" ht="15.75" thickBot="1">
      <c r="A5" s="191">
        <v>1</v>
      </c>
      <c r="B5" s="192"/>
      <c r="C5" s="192"/>
      <c r="D5" s="192"/>
      <c r="E5" s="192"/>
      <c r="F5" s="20">
        <v>2</v>
      </c>
    </row>
    <row r="6" spans="1:6" ht="15.75">
      <c r="A6" s="193" t="s">
        <v>89</v>
      </c>
      <c r="B6" s="196" t="s">
        <v>90</v>
      </c>
      <c r="C6" s="197"/>
      <c r="D6" s="198"/>
      <c r="E6" s="21" t="s">
        <v>5</v>
      </c>
      <c r="F6" s="22">
        <v>65348.800000000003</v>
      </c>
    </row>
    <row r="7" spans="1:6" ht="15.75">
      <c r="A7" s="194"/>
      <c r="B7" s="167" t="s">
        <v>91</v>
      </c>
      <c r="C7" s="152"/>
      <c r="D7" s="153"/>
      <c r="E7" s="8" t="s">
        <v>7</v>
      </c>
      <c r="F7" s="23">
        <v>0</v>
      </c>
    </row>
    <row r="8" spans="1:6" ht="15.75">
      <c r="A8" s="194"/>
      <c r="B8" s="199" t="s">
        <v>60</v>
      </c>
      <c r="C8" s="167" t="s">
        <v>92</v>
      </c>
      <c r="D8" s="153"/>
      <c r="E8" s="8" t="s">
        <v>9</v>
      </c>
      <c r="F8" s="23">
        <v>0</v>
      </c>
    </row>
    <row r="9" spans="1:6" ht="15.75">
      <c r="A9" s="194"/>
      <c r="B9" s="200"/>
      <c r="C9" s="167" t="s">
        <v>93</v>
      </c>
      <c r="D9" s="153"/>
      <c r="E9" s="8" t="s">
        <v>11</v>
      </c>
      <c r="F9" s="23">
        <v>0</v>
      </c>
    </row>
    <row r="10" spans="1:6" ht="15.75">
      <c r="A10" s="194"/>
      <c r="B10" s="201"/>
      <c r="C10" s="167" t="s">
        <v>94</v>
      </c>
      <c r="D10" s="153"/>
      <c r="E10" s="8" t="s">
        <v>13</v>
      </c>
      <c r="F10" s="24">
        <v>0</v>
      </c>
    </row>
    <row r="11" spans="1:6" ht="15.75">
      <c r="A11" s="194"/>
      <c r="B11" s="202" t="s">
        <v>95</v>
      </c>
      <c r="C11" s="202"/>
      <c r="D11" s="202"/>
      <c r="E11" s="8" t="s">
        <v>15</v>
      </c>
      <c r="F11" s="24">
        <v>3429.7</v>
      </c>
    </row>
    <row r="12" spans="1:6" ht="15.75">
      <c r="A12" s="194"/>
      <c r="B12" s="199" t="s">
        <v>60</v>
      </c>
      <c r="C12" s="202" t="s">
        <v>96</v>
      </c>
      <c r="D12" s="202"/>
      <c r="E12" s="8" t="s">
        <v>17</v>
      </c>
      <c r="F12" s="24">
        <v>194</v>
      </c>
    </row>
    <row r="13" spans="1:6" ht="15.75">
      <c r="A13" s="194"/>
      <c r="B13" s="201"/>
      <c r="C13" s="202" t="s">
        <v>94</v>
      </c>
      <c r="D13" s="202"/>
      <c r="E13" s="8" t="s">
        <v>19</v>
      </c>
      <c r="F13" s="24">
        <v>0</v>
      </c>
    </row>
    <row r="14" spans="1:6" ht="16.5" thickBot="1">
      <c r="A14" s="195"/>
      <c r="B14" s="203" t="s">
        <v>97</v>
      </c>
      <c r="C14" s="203"/>
      <c r="D14" s="203"/>
      <c r="E14" s="25" t="s">
        <v>21</v>
      </c>
      <c r="F14" s="26">
        <v>61919.1</v>
      </c>
    </row>
    <row r="15" spans="1:6" ht="15.75">
      <c r="A15" s="204" t="s">
        <v>98</v>
      </c>
      <c r="B15" s="207" t="s">
        <v>90</v>
      </c>
      <c r="C15" s="207"/>
      <c r="D15" s="207"/>
      <c r="E15" s="27">
        <f>E14+1</f>
        <v>10</v>
      </c>
      <c r="F15" s="28">
        <v>103.1</v>
      </c>
    </row>
    <row r="16" spans="1:6" ht="15.75">
      <c r="A16" s="205"/>
      <c r="B16" s="202" t="s">
        <v>91</v>
      </c>
      <c r="C16" s="202"/>
      <c r="D16" s="202"/>
      <c r="E16" s="14">
        <f>E15+1</f>
        <v>11</v>
      </c>
      <c r="F16" s="23">
        <v>581</v>
      </c>
    </row>
    <row r="17" spans="1:6" ht="15.75">
      <c r="A17" s="205"/>
      <c r="B17" s="208" t="s">
        <v>99</v>
      </c>
      <c r="C17" s="209"/>
      <c r="D17" s="210"/>
      <c r="E17" s="14">
        <f t="shared" ref="E17:E19" si="0">E16+1</f>
        <v>12</v>
      </c>
      <c r="F17" s="23">
        <v>0</v>
      </c>
    </row>
    <row r="18" spans="1:6" ht="15.75">
      <c r="A18" s="205"/>
      <c r="B18" s="202" t="s">
        <v>95</v>
      </c>
      <c r="C18" s="202"/>
      <c r="D18" s="202"/>
      <c r="E18" s="14">
        <f t="shared" si="0"/>
        <v>13</v>
      </c>
      <c r="F18" s="23">
        <v>684.1</v>
      </c>
    </row>
    <row r="19" spans="1:6" ht="16.5" thickBot="1">
      <c r="A19" s="206"/>
      <c r="B19" s="203" t="s">
        <v>100</v>
      </c>
      <c r="C19" s="203"/>
      <c r="D19" s="203"/>
      <c r="E19" s="14">
        <f t="shared" si="0"/>
        <v>14</v>
      </c>
      <c r="F19" s="29">
        <v>0</v>
      </c>
    </row>
    <row r="20" spans="1:6" ht="15.75">
      <c r="A20" s="204" t="s">
        <v>101</v>
      </c>
      <c r="B20" s="207" t="s">
        <v>90</v>
      </c>
      <c r="C20" s="207"/>
      <c r="D20" s="207"/>
      <c r="E20" s="27">
        <f>E19+1</f>
        <v>15</v>
      </c>
      <c r="F20" s="28">
        <v>1923.2</v>
      </c>
    </row>
    <row r="21" spans="1:6" ht="15.75">
      <c r="A21" s="205"/>
      <c r="B21" s="202" t="s">
        <v>91</v>
      </c>
      <c r="C21" s="202"/>
      <c r="D21" s="202"/>
      <c r="E21" s="14">
        <f t="shared" ref="E21:E32" si="1">E20+1</f>
        <v>16</v>
      </c>
      <c r="F21" s="23">
        <v>882.4</v>
      </c>
    </row>
    <row r="22" spans="1:6" ht="15.75">
      <c r="A22" s="205"/>
      <c r="B22" s="202" t="s">
        <v>95</v>
      </c>
      <c r="C22" s="202"/>
      <c r="D22" s="202"/>
      <c r="E22" s="14">
        <f t="shared" si="1"/>
        <v>17</v>
      </c>
      <c r="F22" s="23">
        <v>2805.6</v>
      </c>
    </row>
    <row r="23" spans="1:6" ht="16.5" thickBot="1">
      <c r="A23" s="206"/>
      <c r="B23" s="203" t="s">
        <v>102</v>
      </c>
      <c r="C23" s="203"/>
      <c r="D23" s="203"/>
      <c r="E23" s="30">
        <f t="shared" si="1"/>
        <v>18</v>
      </c>
      <c r="F23" s="29">
        <v>0</v>
      </c>
    </row>
    <row r="24" spans="1:6" ht="15.75">
      <c r="A24" s="212" t="s">
        <v>103</v>
      </c>
      <c r="B24" s="207" t="s">
        <v>90</v>
      </c>
      <c r="C24" s="207"/>
      <c r="D24" s="207"/>
      <c r="E24" s="31">
        <f t="shared" si="1"/>
        <v>19</v>
      </c>
      <c r="F24" s="32">
        <v>49.4</v>
      </c>
    </row>
    <row r="25" spans="1:6" ht="15.75">
      <c r="A25" s="213"/>
      <c r="B25" s="202" t="s">
        <v>91</v>
      </c>
      <c r="C25" s="202"/>
      <c r="D25" s="202"/>
      <c r="E25" s="14">
        <f t="shared" si="1"/>
        <v>20</v>
      </c>
      <c r="F25" s="23">
        <v>40</v>
      </c>
    </row>
    <row r="26" spans="1:6" ht="15.75">
      <c r="A26" s="213"/>
      <c r="B26" s="208" t="s">
        <v>104</v>
      </c>
      <c r="C26" s="209"/>
      <c r="D26" s="210"/>
      <c r="E26" s="14">
        <f t="shared" si="1"/>
        <v>21</v>
      </c>
      <c r="F26" s="33">
        <v>0</v>
      </c>
    </row>
    <row r="27" spans="1:6" ht="15.75">
      <c r="A27" s="213"/>
      <c r="B27" s="202" t="s">
        <v>95</v>
      </c>
      <c r="C27" s="202"/>
      <c r="D27" s="202"/>
      <c r="E27" s="14">
        <f t="shared" si="1"/>
        <v>22</v>
      </c>
      <c r="F27" s="23">
        <v>89.4</v>
      </c>
    </row>
    <row r="28" spans="1:6" ht="16.5" thickBot="1">
      <c r="A28" s="214"/>
      <c r="B28" s="203" t="s">
        <v>105</v>
      </c>
      <c r="C28" s="203"/>
      <c r="D28" s="203"/>
      <c r="E28" s="30">
        <f t="shared" si="1"/>
        <v>23</v>
      </c>
      <c r="F28" s="29">
        <v>0</v>
      </c>
    </row>
    <row r="29" spans="1:6" ht="15.75">
      <c r="A29" s="215" t="s">
        <v>106</v>
      </c>
      <c r="B29" s="217" t="s">
        <v>107</v>
      </c>
      <c r="C29" s="217"/>
      <c r="D29" s="217"/>
      <c r="E29" s="27">
        <f t="shared" si="1"/>
        <v>24</v>
      </c>
      <c r="F29" s="34">
        <v>0</v>
      </c>
    </row>
    <row r="30" spans="1:6" ht="15.75">
      <c r="A30" s="215"/>
      <c r="B30" s="202" t="s">
        <v>108</v>
      </c>
      <c r="C30" s="202"/>
      <c r="D30" s="202"/>
      <c r="E30" s="14">
        <f t="shared" si="1"/>
        <v>25</v>
      </c>
      <c r="F30" s="35">
        <v>23</v>
      </c>
    </row>
    <row r="31" spans="1:6" ht="15.75">
      <c r="A31" s="216"/>
      <c r="B31" s="202" t="s">
        <v>109</v>
      </c>
      <c r="C31" s="202"/>
      <c r="D31" s="202"/>
      <c r="E31" s="14">
        <f t="shared" si="1"/>
        <v>26</v>
      </c>
      <c r="F31" s="23">
        <v>23</v>
      </c>
    </row>
    <row r="32" spans="1:6" ht="16.5" thickBot="1">
      <c r="A32" s="214"/>
      <c r="B32" s="203" t="s">
        <v>110</v>
      </c>
      <c r="C32" s="203"/>
      <c r="D32" s="203"/>
      <c r="E32" s="30">
        <f t="shared" si="1"/>
        <v>27</v>
      </c>
      <c r="F32" s="29">
        <v>0</v>
      </c>
    </row>
    <row r="33" spans="1:6" ht="15.75">
      <c r="A33" s="19"/>
      <c r="B33" s="19"/>
      <c r="C33" s="19"/>
      <c r="D33" s="19"/>
      <c r="E33" s="19"/>
      <c r="F33" s="36"/>
    </row>
    <row r="34" spans="1:6">
      <c r="A34" s="211"/>
      <c r="B34" s="211"/>
      <c r="C34" s="211"/>
      <c r="D34" s="211"/>
      <c r="E34" s="211"/>
      <c r="F34" s="211"/>
    </row>
    <row r="35" spans="1:6">
      <c r="A35" s="211"/>
      <c r="B35" s="211"/>
      <c r="C35" s="211"/>
      <c r="D35" s="211"/>
    </row>
    <row r="36" spans="1:6">
      <c r="A36" s="211"/>
      <c r="B36" s="211"/>
      <c r="C36" s="211"/>
      <c r="D36" s="211"/>
    </row>
    <row r="37" spans="1:6">
      <c r="A37" s="211"/>
      <c r="B37" s="211"/>
      <c r="C37" s="211"/>
      <c r="D37" s="211"/>
    </row>
    <row r="38" spans="1:6">
      <c r="A38" s="211"/>
      <c r="B38" s="211"/>
      <c r="C38" s="211"/>
      <c r="D38" s="211"/>
    </row>
  </sheetData>
  <mergeCells count="43">
    <mergeCell ref="A35:A38"/>
    <mergeCell ref="B35:D35"/>
    <mergeCell ref="B36:D36"/>
    <mergeCell ref="B37:D37"/>
    <mergeCell ref="B38:D38"/>
    <mergeCell ref="A34:F34"/>
    <mergeCell ref="A24:A28"/>
    <mergeCell ref="B24:D24"/>
    <mergeCell ref="B25:D25"/>
    <mergeCell ref="B26:D26"/>
    <mergeCell ref="B27:D27"/>
    <mergeCell ref="B28:D28"/>
    <mergeCell ref="A29:A32"/>
    <mergeCell ref="B29:D29"/>
    <mergeCell ref="B30:D30"/>
    <mergeCell ref="B31:D31"/>
    <mergeCell ref="B32:D32"/>
    <mergeCell ref="B19:D19"/>
    <mergeCell ref="A20:A23"/>
    <mergeCell ref="B20:D20"/>
    <mergeCell ref="B21:D21"/>
    <mergeCell ref="B22:D22"/>
    <mergeCell ref="B23:D23"/>
    <mergeCell ref="A15:A19"/>
    <mergeCell ref="B15:D15"/>
    <mergeCell ref="B16:D16"/>
    <mergeCell ref="B17:D17"/>
    <mergeCell ref="B18:D18"/>
    <mergeCell ref="A2:F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</mergeCells>
  <dataValidations count="1">
    <dataValidation type="custom" allowBlank="1" showInputMessage="1" showErrorMessage="1" errorTitle="Znaki po przecinku" error="Wpisana wartość może mieć wyłącznie 1 znak po przecinku." sqref="F35:F37 F20:F22 F24:F25 F27 F6:F13 F29:F31 F15:F18" xr:uid="{00000000-0002-0000-0100-000000000000}">
      <formula1>MOD(F6*10,1)=0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"/>
  <sheetViews>
    <sheetView workbookViewId="0">
      <selection activeCell="H24" sqref="H24"/>
    </sheetView>
  </sheetViews>
  <sheetFormatPr defaultRowHeight="15"/>
  <cols>
    <col min="2" max="2" width="11.28515625" customWidth="1" collapsed="1"/>
    <col min="3" max="3" width="26.140625" customWidth="1" collapsed="1"/>
    <col min="4" max="4" width="5.140625" customWidth="1" collapsed="1"/>
    <col min="5" max="10" width="17.28515625" customWidth="1" collapsed="1"/>
  </cols>
  <sheetData>
    <row r="1" spans="1:10">
      <c r="A1" s="37" t="str">
        <f>'Dział I'!A3:E3</f>
        <v>Akademia Sztuk Teatralnych im. Stanisława Wyspiańskiego w Krakowie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.75">
      <c r="A2" s="218" t="s">
        <v>111</v>
      </c>
      <c r="B2" s="218"/>
      <c r="C2" s="218"/>
      <c r="D2" s="218"/>
      <c r="E2" s="218"/>
      <c r="F2" s="218"/>
      <c r="G2" s="218"/>
      <c r="H2" s="218"/>
      <c r="I2" s="218"/>
      <c r="J2" s="218"/>
    </row>
    <row r="3" spans="1:10" ht="16.5" thickBot="1">
      <c r="A3" s="38"/>
      <c r="B3" s="38"/>
      <c r="C3" s="39"/>
      <c r="D3" s="39"/>
      <c r="E3" s="39"/>
      <c r="F3" s="39"/>
      <c r="G3" s="39"/>
      <c r="H3" s="39"/>
      <c r="I3" s="39"/>
      <c r="J3" s="39"/>
    </row>
    <row r="4" spans="1:10" ht="16.5" thickBot="1">
      <c r="A4" s="219" t="s">
        <v>88</v>
      </c>
      <c r="B4" s="220"/>
      <c r="C4" s="220"/>
      <c r="D4" s="221"/>
      <c r="E4" s="225" t="s">
        <v>112</v>
      </c>
      <c r="F4" s="227" t="s">
        <v>113</v>
      </c>
      <c r="G4" s="229" t="s">
        <v>44</v>
      </c>
      <c r="H4" s="229"/>
      <c r="I4" s="229"/>
      <c r="J4" s="230"/>
    </row>
    <row r="5" spans="1:10" ht="16.5" thickBot="1">
      <c r="A5" s="222"/>
      <c r="B5" s="223"/>
      <c r="C5" s="223"/>
      <c r="D5" s="224"/>
      <c r="E5" s="226"/>
      <c r="F5" s="228"/>
      <c r="G5" s="231" t="s">
        <v>114</v>
      </c>
      <c r="H5" s="223" t="s">
        <v>60</v>
      </c>
      <c r="I5" s="224"/>
      <c r="J5" s="232" t="s">
        <v>115</v>
      </c>
    </row>
    <row r="6" spans="1:10" ht="31.5">
      <c r="A6" s="222"/>
      <c r="B6" s="223"/>
      <c r="C6" s="223"/>
      <c r="D6" s="224"/>
      <c r="E6" s="226"/>
      <c r="F6" s="228"/>
      <c r="G6" s="231"/>
      <c r="H6" s="78" t="s">
        <v>116</v>
      </c>
      <c r="I6" s="79" t="s">
        <v>117</v>
      </c>
      <c r="J6" s="233"/>
    </row>
    <row r="7" spans="1:10" ht="15.75">
      <c r="A7" s="235">
        <v>1</v>
      </c>
      <c r="B7" s="236"/>
      <c r="C7" s="236"/>
      <c r="D7" s="237"/>
      <c r="E7" s="40">
        <v>2</v>
      </c>
      <c r="F7" s="41">
        <v>3</v>
      </c>
      <c r="G7" s="42">
        <v>4</v>
      </c>
      <c r="H7" s="41">
        <v>5</v>
      </c>
      <c r="I7" s="41">
        <v>6</v>
      </c>
      <c r="J7" s="43">
        <v>7</v>
      </c>
    </row>
    <row r="8" spans="1:10" ht="18.75">
      <c r="A8" s="238" t="s">
        <v>165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0" ht="18">
      <c r="A9" s="241" t="s">
        <v>118</v>
      </c>
      <c r="B9" s="242"/>
      <c r="C9" s="242"/>
      <c r="D9" s="44" t="s">
        <v>5</v>
      </c>
      <c r="E9" s="45">
        <v>249</v>
      </c>
      <c r="F9" s="46">
        <v>22375.7</v>
      </c>
      <c r="G9" s="46">
        <v>20749.599999999999</v>
      </c>
      <c r="H9" s="46">
        <v>2190.1</v>
      </c>
      <c r="I9" s="46">
        <v>299.5</v>
      </c>
      <c r="J9" s="47">
        <v>1626.1</v>
      </c>
    </row>
    <row r="10" spans="1:10" ht="18">
      <c r="A10" s="243" t="s">
        <v>44</v>
      </c>
      <c r="B10" s="242" t="s">
        <v>119</v>
      </c>
      <c r="C10" s="242"/>
      <c r="D10" s="44" t="s">
        <v>7</v>
      </c>
      <c r="E10" s="46">
        <v>144</v>
      </c>
      <c r="F10" s="46">
        <v>12941.6</v>
      </c>
      <c r="G10" s="46">
        <v>11998.4</v>
      </c>
      <c r="H10" s="46">
        <v>1146.8</v>
      </c>
      <c r="I10" s="48">
        <v>217.3</v>
      </c>
      <c r="J10" s="47">
        <v>943.2</v>
      </c>
    </row>
    <row r="11" spans="1:10" ht="18">
      <c r="A11" s="244"/>
      <c r="B11" s="246" t="s">
        <v>120</v>
      </c>
      <c r="C11" s="49" t="s">
        <v>121</v>
      </c>
      <c r="D11" s="44" t="s">
        <v>9</v>
      </c>
      <c r="E11" s="50">
        <v>18</v>
      </c>
      <c r="F11" s="51">
        <v>2530.1</v>
      </c>
      <c r="G11" s="50">
        <v>2348.9</v>
      </c>
      <c r="H11" s="50">
        <v>308.7</v>
      </c>
      <c r="I11" s="52"/>
      <c r="J11" s="53">
        <v>181.2</v>
      </c>
    </row>
    <row r="12" spans="1:10" ht="18">
      <c r="A12" s="244"/>
      <c r="B12" s="246"/>
      <c r="C12" s="49" t="s">
        <v>122</v>
      </c>
      <c r="D12" s="44" t="s">
        <v>11</v>
      </c>
      <c r="E12" s="50">
        <v>30</v>
      </c>
      <c r="F12" s="51">
        <v>3630.4</v>
      </c>
      <c r="G12" s="50">
        <v>3369.3</v>
      </c>
      <c r="H12" s="50">
        <v>402.4</v>
      </c>
      <c r="I12" s="52"/>
      <c r="J12" s="53">
        <v>261.10000000000002</v>
      </c>
    </row>
    <row r="13" spans="1:10" ht="18">
      <c r="A13" s="244"/>
      <c r="B13" s="246"/>
      <c r="C13" s="49" t="s">
        <v>123</v>
      </c>
      <c r="D13" s="44" t="s">
        <v>13</v>
      </c>
      <c r="E13" s="50">
        <v>46</v>
      </c>
      <c r="F13" s="51">
        <v>3957.4</v>
      </c>
      <c r="G13" s="50">
        <v>3665.5</v>
      </c>
      <c r="H13" s="50">
        <v>328.2</v>
      </c>
      <c r="I13" s="52"/>
      <c r="J13" s="53">
        <v>291.89999999999998</v>
      </c>
    </row>
    <row r="14" spans="1:10" ht="18">
      <c r="A14" s="244"/>
      <c r="B14" s="246"/>
      <c r="C14" s="49" t="s">
        <v>124</v>
      </c>
      <c r="D14" s="44" t="s">
        <v>15</v>
      </c>
      <c r="E14" s="50">
        <v>50</v>
      </c>
      <c r="F14" s="51">
        <v>2823.7</v>
      </c>
      <c r="G14" s="50">
        <v>2614.6999999999998</v>
      </c>
      <c r="H14" s="50">
        <v>107.5</v>
      </c>
      <c r="I14" s="52"/>
      <c r="J14" s="53">
        <v>209</v>
      </c>
    </row>
    <row r="15" spans="1:10" ht="30" customHeight="1" thickBot="1">
      <c r="A15" s="245"/>
      <c r="B15" s="247" t="s">
        <v>125</v>
      </c>
      <c r="C15" s="247"/>
      <c r="D15" s="54" t="s">
        <v>17</v>
      </c>
      <c r="E15" s="55">
        <v>107</v>
      </c>
      <c r="F15" s="56">
        <v>9434.1</v>
      </c>
      <c r="G15" s="57">
        <v>8751.2000000000007</v>
      </c>
      <c r="H15" s="57">
        <v>1043.3</v>
      </c>
      <c r="I15" s="58">
        <v>82.2</v>
      </c>
      <c r="J15" s="59">
        <v>682.9</v>
      </c>
    </row>
    <row r="16" spans="1:10" ht="15.75">
      <c r="A16" s="38"/>
      <c r="B16" s="38"/>
      <c r="C16" s="39"/>
      <c r="D16" s="39"/>
      <c r="E16" s="39"/>
      <c r="F16" s="39"/>
      <c r="G16" s="39"/>
      <c r="H16" s="39"/>
      <c r="I16" s="39"/>
      <c r="J16" s="39"/>
    </row>
    <row r="17" spans="1:10" ht="15.75">
      <c r="A17" s="60" t="s">
        <v>126</v>
      </c>
      <c r="B17" s="38"/>
      <c r="C17" s="39"/>
      <c r="D17" s="39"/>
      <c r="E17" s="39"/>
      <c r="F17" s="39"/>
      <c r="G17" s="39"/>
      <c r="H17" s="39"/>
      <c r="I17" s="39"/>
      <c r="J17" s="39"/>
    </row>
    <row r="18" spans="1:10" ht="15.75">
      <c r="A18" s="61" t="s">
        <v>127</v>
      </c>
      <c r="B18" s="38"/>
      <c r="C18" s="39"/>
      <c r="D18" s="39"/>
      <c r="E18" s="39"/>
      <c r="F18" s="39"/>
      <c r="G18" s="39"/>
      <c r="H18" s="39"/>
      <c r="I18" s="39"/>
      <c r="J18" s="39"/>
    </row>
    <row r="19" spans="1:10">
      <c r="A19" s="234" t="s">
        <v>128</v>
      </c>
      <c r="B19" s="234"/>
      <c r="C19" s="234"/>
      <c r="D19" s="234"/>
      <c r="E19" s="234"/>
      <c r="F19" s="234"/>
      <c r="G19" s="234"/>
      <c r="H19" s="234"/>
      <c r="I19" s="234"/>
      <c r="J19" s="234"/>
    </row>
    <row r="20" spans="1:10" ht="15.75">
      <c r="A20" s="61" t="s">
        <v>129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ht="15.75">
      <c r="A21" s="62"/>
      <c r="B21" s="63"/>
      <c r="C21" s="64"/>
      <c r="D21" s="64"/>
      <c r="E21" s="64"/>
      <c r="F21" s="64"/>
      <c r="G21" s="64"/>
      <c r="H21" s="64"/>
      <c r="I21" s="64"/>
      <c r="J21" s="64"/>
    </row>
    <row r="22" spans="1:10">
      <c r="A22" s="62"/>
      <c r="B22" s="64"/>
      <c r="C22" s="64"/>
      <c r="D22" s="64"/>
      <c r="E22" s="64"/>
      <c r="F22" s="64"/>
      <c r="G22" s="64"/>
      <c r="H22" s="64"/>
      <c r="I22" s="64"/>
      <c r="J22" s="64"/>
    </row>
    <row r="23" spans="1:10">
      <c r="A23" s="62"/>
      <c r="B23" s="64"/>
      <c r="C23" s="64"/>
      <c r="D23" s="64"/>
      <c r="E23" s="64"/>
      <c r="F23" s="64"/>
      <c r="G23" s="64"/>
      <c r="H23" s="64"/>
      <c r="I23" s="64"/>
      <c r="J23" s="64"/>
    </row>
    <row r="24" spans="1:10">
      <c r="A24" s="62"/>
      <c r="B24" s="64"/>
      <c r="C24" s="64"/>
      <c r="D24" s="64"/>
      <c r="E24" s="64"/>
      <c r="F24" s="64"/>
      <c r="G24" s="64"/>
      <c r="H24" s="64"/>
      <c r="I24" s="64"/>
      <c r="J24" s="64"/>
    </row>
  </sheetData>
  <mergeCells count="16">
    <mergeCell ref="A19:J19"/>
    <mergeCell ref="A7:D7"/>
    <mergeCell ref="A8:J8"/>
    <mergeCell ref="A9:C9"/>
    <mergeCell ref="A10:A15"/>
    <mergeCell ref="B10:C10"/>
    <mergeCell ref="B11:B14"/>
    <mergeCell ref="B15:C15"/>
    <mergeCell ref="A2:J2"/>
    <mergeCell ref="A4:D6"/>
    <mergeCell ref="E4:E6"/>
    <mergeCell ref="F4:F6"/>
    <mergeCell ref="G4:J4"/>
    <mergeCell ref="G5:G6"/>
    <mergeCell ref="H5:I5"/>
    <mergeCell ref="J5:J6"/>
  </mergeCells>
  <dataValidations count="3">
    <dataValidation type="custom" allowBlank="1" showInputMessage="1" showErrorMessage="1" sqref="F11:F15" xr:uid="{00000000-0002-0000-0200-000000000000}">
      <formula1>MOD(F11*10,1)=0</formula1>
    </dataValidation>
    <dataValidation type="custom" allowBlank="1" showInputMessage="1" showErrorMessage="1" errorTitle="Znaki po przecinku" error="Wpisujemy zatrudnienie w pełnych etatach bez miejsc po przecinku." sqref="E11:E15" xr:uid="{00000000-0002-0000-0200-000001000000}">
      <formula1>MOD(E11*10,1)=0</formula1>
    </dataValidation>
    <dataValidation type="custom" allowBlank="1" showInputMessage="1" showErrorMessage="1" errorTitle="Znaki po przecinku" error="Wpisana wartość może mieć wyłącznie 1 znak po przecinku." sqref="I15:J15 G11:H15 I10 J11:J14" xr:uid="{00000000-0002-0000-0200-000002000000}">
      <formula1>MOD(G10*10,1)=0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tabSelected="1" topLeftCell="A16" workbookViewId="0">
      <selection activeCell="L24" sqref="L24"/>
    </sheetView>
  </sheetViews>
  <sheetFormatPr defaultRowHeight="15"/>
  <cols>
    <col min="2" max="2" width="10.7109375" customWidth="1" collapsed="1"/>
    <col min="4" max="4" width="44.5703125" customWidth="1" collapsed="1"/>
    <col min="5" max="5" width="4.7109375" customWidth="1" collapsed="1"/>
    <col min="6" max="6" width="11.5703125" customWidth="1" collapsed="1"/>
    <col min="7" max="7" width="17.42578125" customWidth="1" collapsed="1"/>
    <col min="8" max="8" width="17.42578125" customWidth="1"/>
  </cols>
  <sheetData>
    <row r="1" spans="1:8">
      <c r="A1" s="37" t="str">
        <f>'Dział I'!A3:E3</f>
        <v>Akademia Sztuk Teatralnych im. Stanisława Wyspiańskiego w Krakowie</v>
      </c>
      <c r="B1" s="65"/>
      <c r="C1" s="65"/>
      <c r="D1" s="66"/>
      <c r="E1" s="66"/>
      <c r="F1" s="67"/>
      <c r="G1" s="38"/>
    </row>
    <row r="2" spans="1:8" ht="15.75">
      <c r="A2" s="248" t="s">
        <v>130</v>
      </c>
      <c r="B2" s="248"/>
      <c r="C2" s="248"/>
      <c r="D2" s="248"/>
      <c r="E2" s="248"/>
      <c r="F2" s="248"/>
      <c r="G2" s="68"/>
    </row>
    <row r="3" spans="1:8" ht="16.5" thickBot="1">
      <c r="A3" s="69"/>
      <c r="B3" s="69"/>
      <c r="C3" s="69"/>
      <c r="D3" s="69"/>
      <c r="E3" s="69"/>
      <c r="F3" s="69"/>
      <c r="G3" s="38"/>
    </row>
    <row r="4" spans="1:8" ht="32.25" thickBot="1">
      <c r="A4" s="249" t="s">
        <v>88</v>
      </c>
      <c r="B4" s="250"/>
      <c r="C4" s="250"/>
      <c r="D4" s="250"/>
      <c r="E4" s="250"/>
      <c r="F4" s="115" t="s">
        <v>131</v>
      </c>
      <c r="G4" s="116" t="s">
        <v>165</v>
      </c>
      <c r="H4" s="117" t="s">
        <v>167</v>
      </c>
    </row>
    <row r="5" spans="1:8">
      <c r="A5" s="251">
        <v>1</v>
      </c>
      <c r="B5" s="252"/>
      <c r="C5" s="252"/>
      <c r="D5" s="252"/>
      <c r="E5" s="252"/>
      <c r="F5" s="112">
        <v>2</v>
      </c>
      <c r="G5" s="113">
        <v>3</v>
      </c>
      <c r="H5" s="114">
        <v>4</v>
      </c>
    </row>
    <row r="6" spans="1:8" ht="18">
      <c r="A6" s="253" t="s">
        <v>132</v>
      </c>
      <c r="B6" s="254"/>
      <c r="C6" s="254"/>
      <c r="D6" s="254"/>
      <c r="E6" s="81" t="s">
        <v>5</v>
      </c>
      <c r="F6" s="81" t="s">
        <v>133</v>
      </c>
      <c r="G6" s="104">
        <v>500</v>
      </c>
      <c r="H6" s="109">
        <v>500</v>
      </c>
    </row>
    <row r="7" spans="1:8" ht="15.75">
      <c r="A7" s="255" t="s">
        <v>44</v>
      </c>
      <c r="B7" s="254" t="s">
        <v>134</v>
      </c>
      <c r="C7" s="254"/>
      <c r="D7" s="254"/>
      <c r="E7" s="81" t="s">
        <v>7</v>
      </c>
      <c r="F7" s="81" t="s">
        <v>133</v>
      </c>
      <c r="G7" s="105">
        <v>500</v>
      </c>
      <c r="H7" s="110">
        <v>500</v>
      </c>
    </row>
    <row r="8" spans="1:8" ht="15.75">
      <c r="A8" s="255"/>
      <c r="B8" s="254" t="s">
        <v>135</v>
      </c>
      <c r="C8" s="254"/>
      <c r="D8" s="254"/>
      <c r="E8" s="81" t="s">
        <v>9</v>
      </c>
      <c r="F8" s="81" t="s">
        <v>133</v>
      </c>
      <c r="G8" s="105">
        <v>0</v>
      </c>
      <c r="H8" s="110">
        <v>0</v>
      </c>
    </row>
    <row r="9" spans="1:8" ht="28.15" customHeight="1">
      <c r="A9" s="255"/>
      <c r="B9" s="70" t="s">
        <v>60</v>
      </c>
      <c r="C9" s="254" t="s">
        <v>136</v>
      </c>
      <c r="D9" s="254"/>
      <c r="E9" s="81" t="s">
        <v>11</v>
      </c>
      <c r="F9" s="81" t="s">
        <v>133</v>
      </c>
      <c r="G9" s="105">
        <v>0</v>
      </c>
      <c r="H9" s="110">
        <v>0</v>
      </c>
    </row>
    <row r="10" spans="1:8" ht="15.75">
      <c r="A10" s="253" t="s">
        <v>137</v>
      </c>
      <c r="B10" s="254"/>
      <c r="C10" s="254"/>
      <c r="D10" s="254"/>
      <c r="E10" s="81" t="s">
        <v>13</v>
      </c>
      <c r="F10" s="81" t="s">
        <v>133</v>
      </c>
      <c r="G10" s="105">
        <v>0</v>
      </c>
      <c r="H10" s="110">
        <v>0</v>
      </c>
    </row>
    <row r="11" spans="1:8" ht="15.75">
      <c r="A11" s="255" t="s">
        <v>60</v>
      </c>
      <c r="B11" s="254" t="s">
        <v>138</v>
      </c>
      <c r="C11" s="254"/>
      <c r="D11" s="254"/>
      <c r="E11" s="81" t="s">
        <v>15</v>
      </c>
      <c r="F11" s="81" t="s">
        <v>133</v>
      </c>
      <c r="G11" s="105">
        <v>0</v>
      </c>
      <c r="H11" s="110">
        <v>0</v>
      </c>
    </row>
    <row r="12" spans="1:8" ht="45.6" customHeight="1">
      <c r="A12" s="255"/>
      <c r="B12" s="80" t="s">
        <v>60</v>
      </c>
      <c r="C12" s="254" t="s">
        <v>139</v>
      </c>
      <c r="D12" s="254"/>
      <c r="E12" s="81" t="s">
        <v>17</v>
      </c>
      <c r="F12" s="81" t="s">
        <v>133</v>
      </c>
      <c r="G12" s="105">
        <v>0</v>
      </c>
      <c r="H12" s="110">
        <v>0</v>
      </c>
    </row>
    <row r="13" spans="1:8" ht="15.75">
      <c r="A13" s="255"/>
      <c r="B13" s="254" t="s">
        <v>140</v>
      </c>
      <c r="C13" s="254"/>
      <c r="D13" s="254"/>
      <c r="E13" s="81" t="s">
        <v>19</v>
      </c>
      <c r="F13" s="81" t="s">
        <v>133</v>
      </c>
      <c r="G13" s="105">
        <v>0</v>
      </c>
      <c r="H13" s="110">
        <v>0</v>
      </c>
    </row>
    <row r="14" spans="1:8" ht="45.6" customHeight="1">
      <c r="A14" s="255"/>
      <c r="B14" s="80" t="s">
        <v>60</v>
      </c>
      <c r="C14" s="254" t="s">
        <v>141</v>
      </c>
      <c r="D14" s="254"/>
      <c r="E14" s="81" t="s">
        <v>21</v>
      </c>
      <c r="F14" s="81" t="s">
        <v>133</v>
      </c>
      <c r="G14" s="105">
        <v>0</v>
      </c>
      <c r="H14" s="110">
        <v>0</v>
      </c>
    </row>
    <row r="15" spans="1:8" ht="63.6" customHeight="1">
      <c r="A15" s="255"/>
      <c r="B15" s="256" t="s">
        <v>60</v>
      </c>
      <c r="C15" s="256"/>
      <c r="D15" s="80" t="s">
        <v>142</v>
      </c>
      <c r="E15" s="81" t="s">
        <v>23</v>
      </c>
      <c r="F15" s="81" t="s">
        <v>133</v>
      </c>
      <c r="G15" s="105">
        <v>0</v>
      </c>
      <c r="H15" s="110">
        <v>0</v>
      </c>
    </row>
    <row r="16" spans="1:8" ht="15.75">
      <c r="A16" s="261" t="s">
        <v>143</v>
      </c>
      <c r="B16" s="259"/>
      <c r="C16" s="259"/>
      <c r="D16" s="259"/>
      <c r="E16" s="81" t="s">
        <v>25</v>
      </c>
      <c r="F16" s="74" t="s">
        <v>144</v>
      </c>
      <c r="G16" s="106">
        <v>684.1</v>
      </c>
      <c r="H16" s="111">
        <v>684.1</v>
      </c>
    </row>
    <row r="17" spans="1:8" ht="15.75">
      <c r="A17" s="261" t="s">
        <v>145</v>
      </c>
      <c r="B17" s="259"/>
      <c r="C17" s="259"/>
      <c r="D17" s="259"/>
      <c r="E17" s="81" t="s">
        <v>27</v>
      </c>
      <c r="F17" s="74" t="s">
        <v>144</v>
      </c>
      <c r="G17" s="106">
        <v>0</v>
      </c>
      <c r="H17" s="111">
        <v>0</v>
      </c>
    </row>
    <row r="18" spans="1:8" ht="16.899999999999999" customHeight="1">
      <c r="A18" s="261" t="s">
        <v>146</v>
      </c>
      <c r="B18" s="259"/>
      <c r="C18" s="259"/>
      <c r="D18" s="259"/>
      <c r="E18" s="81" t="s">
        <v>29</v>
      </c>
      <c r="F18" s="74" t="s">
        <v>144</v>
      </c>
      <c r="G18" s="106">
        <v>137.9</v>
      </c>
      <c r="H18" s="111">
        <v>137.9</v>
      </c>
    </row>
    <row r="19" spans="1:8" ht="15.75">
      <c r="A19" s="261" t="s">
        <v>147</v>
      </c>
      <c r="B19" s="259"/>
      <c r="C19" s="259"/>
      <c r="D19" s="259"/>
      <c r="E19" s="81" t="s">
        <v>31</v>
      </c>
      <c r="F19" s="74" t="s">
        <v>144</v>
      </c>
      <c r="G19" s="106">
        <v>1287.4000000000001</v>
      </c>
      <c r="H19" s="111">
        <v>1287.4000000000001</v>
      </c>
    </row>
    <row r="20" spans="1:8" ht="29.45" customHeight="1">
      <c r="A20" s="262" t="s">
        <v>148</v>
      </c>
      <c r="B20" s="263"/>
      <c r="C20" s="263"/>
      <c r="D20" s="263"/>
      <c r="E20" s="81" t="s">
        <v>33</v>
      </c>
      <c r="F20" s="74" t="s">
        <v>144</v>
      </c>
      <c r="G20" s="107">
        <v>830</v>
      </c>
      <c r="H20" s="265">
        <v>830</v>
      </c>
    </row>
    <row r="21" spans="1:8" ht="47.45" customHeight="1">
      <c r="A21" s="255" t="s">
        <v>149</v>
      </c>
      <c r="B21" s="259" t="s">
        <v>150</v>
      </c>
      <c r="C21" s="259"/>
      <c r="D21" s="259"/>
      <c r="E21" s="81" t="s">
        <v>35</v>
      </c>
      <c r="F21" s="74" t="s">
        <v>144</v>
      </c>
      <c r="G21" s="107">
        <v>0</v>
      </c>
      <c r="H21" s="265">
        <v>0</v>
      </c>
    </row>
    <row r="22" spans="1:8" ht="33" customHeight="1">
      <c r="A22" s="255"/>
      <c r="B22" s="259" t="s">
        <v>151</v>
      </c>
      <c r="C22" s="259"/>
      <c r="D22" s="259"/>
      <c r="E22" s="81" t="s">
        <v>37</v>
      </c>
      <c r="F22" s="74" t="s">
        <v>144</v>
      </c>
      <c r="G22" s="107">
        <v>0</v>
      </c>
      <c r="H22" s="265">
        <v>0</v>
      </c>
    </row>
    <row r="23" spans="1:8" ht="47.45" customHeight="1">
      <c r="A23" s="255"/>
      <c r="B23" s="259" t="s">
        <v>152</v>
      </c>
      <c r="C23" s="259"/>
      <c r="D23" s="259"/>
      <c r="E23" s="81" t="s">
        <v>39</v>
      </c>
      <c r="F23" s="74" t="s">
        <v>144</v>
      </c>
      <c r="G23" s="107">
        <v>6.8</v>
      </c>
      <c r="H23" s="265">
        <v>40.5</v>
      </c>
    </row>
    <row r="24" spans="1:8" ht="48" customHeight="1">
      <c r="A24" s="255"/>
      <c r="B24" s="259" t="s">
        <v>153</v>
      </c>
      <c r="C24" s="259"/>
      <c r="D24" s="259"/>
      <c r="E24" s="81" t="s">
        <v>41</v>
      </c>
      <c r="F24" s="74" t="s">
        <v>144</v>
      </c>
      <c r="G24" s="107">
        <v>0</v>
      </c>
      <c r="H24" s="265">
        <v>0</v>
      </c>
    </row>
    <row r="25" spans="1:8" ht="46.9" customHeight="1">
      <c r="A25" s="255"/>
      <c r="B25" s="259" t="s">
        <v>154</v>
      </c>
      <c r="C25" s="259"/>
      <c r="D25" s="259"/>
      <c r="E25" s="81" t="s">
        <v>43</v>
      </c>
      <c r="F25" s="74" t="s">
        <v>144</v>
      </c>
      <c r="G25" s="106">
        <v>45</v>
      </c>
      <c r="H25" s="265">
        <v>278</v>
      </c>
    </row>
    <row r="26" spans="1:8" ht="15.75">
      <c r="A26" s="255"/>
      <c r="B26" s="260" t="s">
        <v>155</v>
      </c>
      <c r="C26" s="260"/>
      <c r="D26" s="260"/>
      <c r="E26" s="81" t="s">
        <v>46</v>
      </c>
      <c r="F26" s="74" t="s">
        <v>144</v>
      </c>
      <c r="G26" s="107">
        <v>45</v>
      </c>
      <c r="H26" s="265">
        <v>278</v>
      </c>
    </row>
    <row r="27" spans="1:8" ht="49.15" customHeight="1">
      <c r="A27" s="255"/>
      <c r="B27" s="259" t="s">
        <v>156</v>
      </c>
      <c r="C27" s="259"/>
      <c r="D27" s="259"/>
      <c r="E27" s="81" t="s">
        <v>48</v>
      </c>
      <c r="F27" s="74" t="s">
        <v>144</v>
      </c>
      <c r="G27" s="107">
        <v>1235.5999999999999</v>
      </c>
      <c r="H27" s="265">
        <v>968.9</v>
      </c>
    </row>
    <row r="28" spans="1:8" ht="28.15" customHeight="1">
      <c r="A28" s="255"/>
      <c r="B28" s="264" t="s">
        <v>159</v>
      </c>
      <c r="C28" s="264"/>
      <c r="D28" s="264"/>
      <c r="E28" s="81" t="s">
        <v>161</v>
      </c>
      <c r="F28" s="74" t="s">
        <v>144</v>
      </c>
      <c r="G28" s="106">
        <v>0</v>
      </c>
      <c r="H28" s="265">
        <v>0</v>
      </c>
    </row>
    <row r="29" spans="1:8" ht="30.6" customHeight="1" thickBot="1">
      <c r="A29" s="257" t="s">
        <v>160</v>
      </c>
      <c r="B29" s="258"/>
      <c r="C29" s="258"/>
      <c r="D29" s="258"/>
      <c r="E29" s="75" t="s">
        <v>162</v>
      </c>
      <c r="F29" s="76" t="s">
        <v>144</v>
      </c>
      <c r="G29" s="108">
        <v>365.9</v>
      </c>
      <c r="H29" s="266">
        <v>365.9</v>
      </c>
    </row>
    <row r="30" spans="1:8">
      <c r="H30" s="267"/>
    </row>
  </sheetData>
  <mergeCells count="30">
    <mergeCell ref="A29:D29"/>
    <mergeCell ref="B25:D25"/>
    <mergeCell ref="B26:D26"/>
    <mergeCell ref="B27:D27"/>
    <mergeCell ref="A16:D16"/>
    <mergeCell ref="A17:D17"/>
    <mergeCell ref="A18:D18"/>
    <mergeCell ref="A19:D19"/>
    <mergeCell ref="A20:D20"/>
    <mergeCell ref="B21:D21"/>
    <mergeCell ref="B22:D22"/>
    <mergeCell ref="B23:D23"/>
    <mergeCell ref="B24:D24"/>
    <mergeCell ref="A21:A28"/>
    <mergeCell ref="B28:D28"/>
    <mergeCell ref="A10:D10"/>
    <mergeCell ref="A11:A15"/>
    <mergeCell ref="B11:D11"/>
    <mergeCell ref="C12:D12"/>
    <mergeCell ref="B13:D13"/>
    <mergeCell ref="C14:D14"/>
    <mergeCell ref="B15:C15"/>
    <mergeCell ref="A2:F2"/>
    <mergeCell ref="A4:E4"/>
    <mergeCell ref="A5:E5"/>
    <mergeCell ref="A6:D6"/>
    <mergeCell ref="A7:A9"/>
    <mergeCell ref="B7:D7"/>
    <mergeCell ref="B8:D8"/>
    <mergeCell ref="C9:D9"/>
  </mergeCells>
  <dataValidations count="2">
    <dataValidation type="custom" allowBlank="1" showInputMessage="1" showErrorMessage="1" errorTitle="Znaki po przecinku" error="Wpisujemy bez miejsc po przecinku." sqref="G7:G15" xr:uid="{00000000-0002-0000-0300-000000000000}">
      <formula1>MOD(G7,1)=0</formula1>
    </dataValidation>
    <dataValidation type="custom" allowBlank="1" showInputMessage="1" showErrorMessage="1" errorTitle="Znaki po przecinku" error="Wpisana wartość może mieć wyłącznie 1 znak po przecinku." sqref="G16:G29" xr:uid="{00000000-0002-0000-0300-000001000000}">
      <formula1>MOD(G16*10,1)=0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Dział I</vt:lpstr>
      <vt:lpstr>Dział II</vt:lpstr>
      <vt:lpstr>Dział III A</vt:lpstr>
      <vt:lpstr>Dział IV</vt:lpstr>
    </vt:vector>
  </TitlesOfParts>
  <Company>OPI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Kucharska</dc:creator>
  <cp:lastModifiedBy>Joanna Szymska</cp:lastModifiedBy>
  <cp:lastPrinted>2023-12-15T13:46:45Z</cp:lastPrinted>
  <dcterms:created xsi:type="dcterms:W3CDTF">2021-04-26T14:32:02Z</dcterms:created>
  <dcterms:modified xsi:type="dcterms:W3CDTF">2023-12-15T13:48:31Z</dcterms:modified>
</cp:coreProperties>
</file>