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1"/>
  <workbookPr updateLinks="never"/>
  <mc:AlternateContent xmlns:mc="http://schemas.openxmlformats.org/markup-compatibility/2006">
    <mc:Choice Requires="x15">
      <x15ac:absPath xmlns:x15ac="http://schemas.microsoft.com/office/spreadsheetml/2010/11/ac" url="C:\Users\Iwona\Desktop\"/>
    </mc:Choice>
  </mc:AlternateContent>
  <xr:revisionPtr revIDLastSave="0" documentId="13_ncr:1_{7280D66D-8074-43EA-99A3-C11B514ACAC0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Dział I" sheetId="1" r:id="rId1"/>
    <sheet name="Dział II" sheetId="2" r:id="rId2"/>
    <sheet name="Dział III A" sheetId="3" r:id="rId3"/>
    <sheet name="Dział IV" sheetId="4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4" l="1"/>
  <c r="F23" i="3" l="1"/>
  <c r="F29" i="3"/>
  <c r="F28" i="3" l="1"/>
  <c r="F27" i="3"/>
  <c r="F26" i="3"/>
  <c r="F25" i="3"/>
  <c r="J24" i="3"/>
  <c r="J23" i="3" s="1"/>
  <c r="H24" i="3"/>
  <c r="H23" i="3" s="1"/>
  <c r="G24" i="3"/>
  <c r="G23" i="3" s="1"/>
  <c r="E24" i="3"/>
  <c r="I23" i="3"/>
  <c r="E23" i="3"/>
  <c r="F12" i="3"/>
  <c r="F13" i="3"/>
  <c r="F14" i="3"/>
  <c r="F11" i="3"/>
  <c r="G10" i="3"/>
  <c r="H10" i="3"/>
  <c r="J10" i="3"/>
  <c r="E10" i="3"/>
  <c r="G9" i="3"/>
  <c r="H9" i="3"/>
  <c r="I9" i="3"/>
  <c r="J9" i="3"/>
  <c r="E9" i="3"/>
  <c r="F32" i="2"/>
  <c r="F28" i="2"/>
  <c r="F19" i="2"/>
  <c r="F7" i="2"/>
  <c r="F14" i="2" s="1"/>
  <c r="F24" i="3" l="1"/>
  <c r="F10" i="3"/>
  <c r="F9" i="3" s="1"/>
  <c r="H13" i="1"/>
  <c r="H12" i="1" s="1"/>
  <c r="I72" i="1"/>
  <c r="I71" i="1"/>
  <c r="I69" i="1"/>
  <c r="I68" i="1"/>
  <c r="I67" i="1"/>
  <c r="I66" i="1"/>
  <c r="I64" i="1"/>
  <c r="I62" i="1" s="1"/>
  <c r="I60" i="1" s="1"/>
  <c r="I63" i="1"/>
  <c r="H62" i="1"/>
  <c r="H60" i="1" s="1"/>
  <c r="I61" i="1"/>
  <c r="I59" i="1"/>
  <c r="I58" i="1"/>
  <c r="I56" i="1"/>
  <c r="H55" i="1"/>
  <c r="H57" i="1" s="1"/>
  <c r="H41" i="1" s="1"/>
  <c r="H40" i="1" s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34" i="1"/>
  <c r="I33" i="1"/>
  <c r="I31" i="1" s="1"/>
  <c r="I29" i="1" s="1"/>
  <c r="I32" i="1"/>
  <c r="H31" i="1"/>
  <c r="H29" i="1" s="1"/>
  <c r="I30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55" i="1" l="1"/>
  <c r="I57" i="1" s="1"/>
  <c r="I41" i="1" s="1"/>
  <c r="I40" i="1" s="1"/>
  <c r="I13" i="1"/>
  <c r="I12" i="1"/>
  <c r="I11" i="1" s="1"/>
  <c r="H11" i="1"/>
  <c r="H65" i="1" s="1"/>
  <c r="H70" i="1" s="1"/>
  <c r="H73" i="1" s="1"/>
  <c r="F33" i="1"/>
  <c r="I65" i="1" l="1"/>
  <c r="I70" i="1" s="1"/>
  <c r="I73" i="1" s="1"/>
  <c r="G72" i="1"/>
  <c r="G71" i="1"/>
  <c r="G69" i="1"/>
  <c r="G68" i="1"/>
  <c r="G67" i="1"/>
  <c r="G66" i="1"/>
  <c r="G64" i="1"/>
  <c r="G63" i="1"/>
  <c r="G61" i="1"/>
  <c r="G59" i="1"/>
  <c r="G58" i="1"/>
  <c r="G56" i="1"/>
  <c r="G43" i="1"/>
  <c r="G44" i="1"/>
  <c r="G45" i="1"/>
  <c r="G46" i="1"/>
  <c r="G47" i="1"/>
  <c r="G48" i="1"/>
  <c r="G49" i="1"/>
  <c r="G50" i="1"/>
  <c r="G51" i="1"/>
  <c r="G52" i="1"/>
  <c r="G53" i="1"/>
  <c r="G54" i="1"/>
  <c r="G42" i="1"/>
  <c r="F55" i="1"/>
  <c r="F57" i="1" s="1"/>
  <c r="F41" i="1" s="1"/>
  <c r="F62" i="1"/>
  <c r="F60" i="1" s="1"/>
  <c r="E73" i="1"/>
  <c r="E70" i="1"/>
  <c r="E65" i="1"/>
  <c r="E62" i="1"/>
  <c r="E60" i="1"/>
  <c r="E57" i="1"/>
  <c r="E55" i="1"/>
  <c r="E41" i="1"/>
  <c r="G33" i="1"/>
  <c r="G34" i="1"/>
  <c r="G32" i="1"/>
  <c r="G30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13" i="1"/>
  <c r="F12" i="1"/>
  <c r="F31" i="1"/>
  <c r="F29" i="1" s="1"/>
  <c r="E31" i="1"/>
  <c r="E29" i="1" s="1"/>
  <c r="E12" i="1"/>
  <c r="F40" i="1" l="1"/>
  <c r="G62" i="1"/>
  <c r="G60" i="1" s="1"/>
  <c r="G55" i="1"/>
  <c r="G57" i="1" s="1"/>
  <c r="G41" i="1" s="1"/>
  <c r="E40" i="1"/>
  <c r="G31" i="1"/>
  <c r="G29" i="1" s="1"/>
  <c r="G12" i="1"/>
  <c r="F11" i="1"/>
  <c r="E11" i="1"/>
  <c r="F65" i="1" l="1"/>
  <c r="F70" i="1" s="1"/>
  <c r="F73" i="1" s="1"/>
  <c r="G40" i="1"/>
  <c r="G11" i="1"/>
  <c r="G65" i="1" l="1"/>
  <c r="G70" i="1" s="1"/>
  <c r="G73" i="1" s="1"/>
  <c r="A1" i="4"/>
  <c r="A1" i="3"/>
  <c r="A1" i="2"/>
  <c r="E15" i="2"/>
  <c r="E16" i="2" s="1"/>
  <c r="E17" i="2" s="1"/>
  <c r="E18" i="2" s="1"/>
  <c r="E19" i="2" s="1"/>
  <c r="E20" i="2" s="1"/>
  <c r="E21" i="2" s="1"/>
  <c r="E22" i="2" s="1"/>
  <c r="E23" i="2" s="1"/>
  <c r="E24" i="2" s="1"/>
  <c r="E25" i="2" s="1"/>
  <c r="E26" i="2" s="1"/>
  <c r="E27" i="2" s="1"/>
  <c r="E28" i="2" s="1"/>
  <c r="E29" i="2" s="1"/>
  <c r="E30" i="2" s="1"/>
  <c r="E31" i="2" s="1"/>
  <c r="E32" i="2" s="1"/>
  <c r="D40" i="1"/>
  <c r="D41" i="1" s="1"/>
  <c r="D42" i="1" s="1"/>
  <c r="D43" i="1" s="1"/>
  <c r="D44" i="1" s="1"/>
  <c r="D45" i="1" s="1"/>
  <c r="D46" i="1" s="1"/>
  <c r="D47" i="1" s="1"/>
  <c r="D48" i="1" s="1"/>
  <c r="D49" i="1" s="1"/>
  <c r="D50" i="1" s="1"/>
  <c r="D51" i="1" s="1"/>
  <c r="D52" i="1" s="1"/>
  <c r="D53" i="1" s="1"/>
  <c r="D54" i="1" s="1"/>
  <c r="D55" i="1" s="1"/>
  <c r="D56" i="1" s="1"/>
  <c r="D57" i="1" s="1"/>
  <c r="D58" i="1" s="1"/>
  <c r="D59" i="1" s="1"/>
  <c r="D60" i="1" s="1"/>
  <c r="D61" i="1" s="1"/>
  <c r="D62" i="1" s="1"/>
  <c r="D63" i="1" s="1"/>
  <c r="D64" i="1" s="1"/>
  <c r="D65" i="1" s="1"/>
  <c r="D66" i="1" s="1"/>
  <c r="D67" i="1" s="1"/>
  <c r="D68" i="1" s="1"/>
  <c r="D69" i="1" s="1"/>
  <c r="D70" i="1" s="1"/>
  <c r="D71" i="1" s="1"/>
  <c r="D72" i="1" s="1"/>
  <c r="D73" i="1" s="1"/>
</calcChain>
</file>

<file path=xl/sharedStrings.xml><?xml version="1.0" encoding="utf-8"?>
<sst xmlns="http://schemas.openxmlformats.org/spreadsheetml/2006/main" count="297" uniqueCount="174">
  <si>
    <t>nazwa uczelni</t>
  </si>
  <si>
    <r>
      <t>Dział I. Rachunek zysków i strat</t>
    </r>
    <r>
      <rPr>
        <sz val="12"/>
        <rFont val="Times New Roman"/>
        <family val="1"/>
        <charset val="238"/>
      </rPr>
      <t xml:space="preserve">   –   w tysiącach złotych z jednym znakiem po przecinku</t>
    </r>
  </si>
  <si>
    <t xml:space="preserve"> </t>
  </si>
  <si>
    <r>
      <t>A.  Przychody z działalności operacyjnej</t>
    </r>
    <r>
      <rPr>
        <sz val="14"/>
        <rFont val="Times New Roman"/>
        <family val="1"/>
        <charset val="238"/>
      </rPr>
      <t xml:space="preserve"> </t>
    </r>
    <r>
      <rPr>
        <sz val="12"/>
        <rFont val="Times New Roman"/>
        <family val="1"/>
        <charset val="238"/>
      </rPr>
      <t>(02+18)</t>
    </r>
  </si>
  <si>
    <t>01</t>
  </si>
  <si>
    <r>
      <t xml:space="preserve">Przychody z </t>
    </r>
    <r>
      <rPr>
        <b/>
        <sz val="12"/>
        <color indexed="8"/>
        <rFont val="Times New Roman"/>
        <family val="1"/>
        <charset val="238"/>
      </rPr>
      <t>podstawowej</t>
    </r>
    <r>
      <rPr>
        <b/>
        <sz val="12"/>
        <rFont val="Times New Roman"/>
        <family val="1"/>
        <charset val="238"/>
      </rPr>
      <t xml:space="preserve"> działalności operacyjnej</t>
    </r>
    <r>
      <rPr>
        <sz val="12"/>
        <rFont val="Times New Roman"/>
        <family val="1"/>
        <charset val="238"/>
      </rPr>
      <t xml:space="preserve"> (03+04+05+06+08+09+10+12+13+14+16+17)</t>
    </r>
  </si>
  <si>
    <t>02</t>
  </si>
  <si>
    <t>Subwencja na utrzymanie potencjału dydaktycznego i badawczego</t>
  </si>
  <si>
    <t>03</t>
  </si>
  <si>
    <t>Dotacje z budżetu państwa</t>
  </si>
  <si>
    <t>04</t>
  </si>
  <si>
    <t>Środki z budżetów jednostek samorządu terytorialnego lub ich związków</t>
  </si>
  <si>
    <t>05</t>
  </si>
  <si>
    <t>Opłaty za świadczone usługi edukacyjne</t>
  </si>
  <si>
    <t>06</t>
  </si>
  <si>
    <t>w tym na studiach niestacjonarnych</t>
  </si>
  <si>
    <t>07</t>
  </si>
  <si>
    <t xml:space="preserve">Środki na realizację projektów finansowanych przez Narodowe Centrum Badań i Rozwoju </t>
  </si>
  <si>
    <t>08</t>
  </si>
  <si>
    <t>Środki na realizację projektów finansowanych przez Narodowe Centrum Nauki</t>
  </si>
  <si>
    <t>09</t>
  </si>
  <si>
    <t>Środki na realizację przedsięwzięć współfinansowanych ze środków pochodzących ze źródeł zagranicznych</t>
  </si>
  <si>
    <t>10</t>
  </si>
  <si>
    <t>w tym środki pochodzące ze źródeł zagranicznych, niepodlegające zwrotowi</t>
  </si>
  <si>
    <t>11</t>
  </si>
  <si>
    <t>Sprzedaż pozostałych prac i usług badawczych i rozwojowych</t>
  </si>
  <si>
    <t>12</t>
  </si>
  <si>
    <t>Środki na realizację programów lub przedsięwzięć ustanowionych przez ministra właściwego do spraw szkolnictwa wyższego i nauki</t>
  </si>
  <si>
    <t>13</t>
  </si>
  <si>
    <t>Pozostałe przychody z podstawowej działalności operacyjnej</t>
  </si>
  <si>
    <t>14</t>
  </si>
  <si>
    <t>w tym opłaty za korzystanie z domów i stołówek studenckich</t>
  </si>
  <si>
    <t>15</t>
  </si>
  <si>
    <t>Przychody ogółem z działalności gospodarczej wyodrębnionej</t>
  </si>
  <si>
    <t>16</t>
  </si>
  <si>
    <t>Koszt wytworzenia świadczeń na własne potrzeby jednostki</t>
  </si>
  <si>
    <t>17</t>
  </si>
  <si>
    <r>
      <t xml:space="preserve">Pozostałe przychody  </t>
    </r>
    <r>
      <rPr>
        <sz val="12"/>
        <rFont val="Times New Roman"/>
        <family val="1"/>
        <charset val="238"/>
      </rPr>
      <t>(19+20)</t>
    </r>
  </si>
  <si>
    <t>18</t>
  </si>
  <si>
    <t>Przychody ze sprzedaży towarów i materiałów</t>
  </si>
  <si>
    <t>19</t>
  </si>
  <si>
    <t>Pozostałe przychody operacyjne (21+22)</t>
  </si>
  <si>
    <t>20</t>
  </si>
  <si>
    <t>z tego</t>
  </si>
  <si>
    <t>zysk z tytułu rozchodu niefinansowych aktywów trwałych</t>
  </si>
  <si>
    <t>21</t>
  </si>
  <si>
    <t>inne pozostałe przychody operacyjne</t>
  </si>
  <si>
    <t>22</t>
  </si>
  <si>
    <t>w tym równowartość rocznych odpisów amortyzacyjnych środków trwałych oraz wartości niematerialnych i prawnych sfinansowanych z dotacji celowych, subwencji, a także otrzymanych nieodpłatnie z innych źródeł</t>
  </si>
  <si>
    <r>
      <t>cd. działu I.  Rachunek zysków i strat</t>
    </r>
    <r>
      <rPr>
        <sz val="12"/>
        <rFont val="Times New Roman"/>
        <family val="1"/>
        <charset val="238"/>
      </rPr>
      <t xml:space="preserve">  –  w tysiącach złotych z jednym znakiem po przecinku</t>
    </r>
  </si>
  <si>
    <r>
      <t xml:space="preserve">B. Koszty działalności operacyjnej </t>
    </r>
    <r>
      <rPr>
        <sz val="14"/>
        <rFont val="Times New Roman"/>
        <family val="1"/>
        <charset val="238"/>
      </rPr>
      <t>(25+44)</t>
    </r>
  </si>
  <si>
    <r>
      <t xml:space="preserve">Koszty podstawowej działalności operacyjnej </t>
    </r>
    <r>
      <rPr>
        <sz val="12"/>
        <rFont val="Times New Roman"/>
        <family val="1"/>
        <charset val="238"/>
      </rPr>
      <t xml:space="preserve"> (41)</t>
    </r>
  </si>
  <si>
    <t>Amortyzacja</t>
  </si>
  <si>
    <t>Zużycie materiałów i energii</t>
  </si>
  <si>
    <t>Usługi obce</t>
  </si>
  <si>
    <t>Podatki i opłaty</t>
  </si>
  <si>
    <t>Wynagrodzenia</t>
  </si>
  <si>
    <t>w tym wynikające ze stosunku pracy</t>
  </si>
  <si>
    <t>Ubezpieczenia społeczne i inne świadczenia</t>
  </si>
  <si>
    <t>w tym</t>
  </si>
  <si>
    <t>składki z tytułu ubezpieczeń społecznych i funduszu pracy</t>
  </si>
  <si>
    <t xml:space="preserve">w tym </t>
  </si>
  <si>
    <t>składki z tytułu ubezpieczeń społecznych wypłacane od stypendiów doktoranckich w szkołach doktorskich</t>
  </si>
  <si>
    <t>odpis na zakładowy fundusz świadczeń socjalnych</t>
  </si>
  <si>
    <t>odpis na własny fundusz na stypendia</t>
  </si>
  <si>
    <t>stypendia doktoranckie w szkołach doktorskich</t>
  </si>
  <si>
    <t>Pozostałe koszty rodzajowe</t>
  </si>
  <si>
    <t>Ogółem koszty rodzajowe (26+27+28+29+30+32+38)</t>
  </si>
  <si>
    <t>Zmiana stanu produktów (zwiększenia – wartość ujemna, zmniejszenia − wartość dodatnia)</t>
  </si>
  <si>
    <t>Ogółem koszty własne podstawowej działalności operacyjnej (39+40)</t>
  </si>
  <si>
    <t>koszty utrzymania domów i stołówek studenckich</t>
  </si>
  <si>
    <t>koszty działalności gospodarczej wyodrębnionej</t>
  </si>
  <si>
    <r>
      <t xml:space="preserve">Pozostałe koszty </t>
    </r>
    <r>
      <rPr>
        <sz val="12"/>
        <rFont val="Times New Roman"/>
        <family val="1"/>
        <charset val="238"/>
      </rPr>
      <t>(45+46)</t>
    </r>
  </si>
  <si>
    <t xml:space="preserve">Wartość sprzedanych towarów i materiałów </t>
  </si>
  <si>
    <t>Pozostałe koszty operacyjne (47+48)</t>
  </si>
  <si>
    <t>strata z tytułu rozchodu niefinansowych aktywów trwałych</t>
  </si>
  <si>
    <t>inne pozostałe koszty operacyjne</t>
  </si>
  <si>
    <r>
      <t xml:space="preserve">C. Zysk (strata) z działalności operacyjnej </t>
    </r>
    <r>
      <rPr>
        <sz val="14"/>
        <rFont val="Times New Roman"/>
        <family val="1"/>
        <charset val="238"/>
      </rPr>
      <t xml:space="preserve"> (01</t>
    </r>
    <r>
      <rPr>
        <sz val="14"/>
        <rFont val="Calibri"/>
        <family val="2"/>
        <charset val="238"/>
      </rPr>
      <t>−</t>
    </r>
    <r>
      <rPr>
        <sz val="14"/>
        <rFont val="Times New Roman"/>
        <family val="1"/>
        <charset val="238"/>
      </rPr>
      <t>24)</t>
    </r>
  </si>
  <si>
    <t>D. Przychody finansowe</t>
  </si>
  <si>
    <t xml:space="preserve">w tym odsetki uzyskane </t>
  </si>
  <si>
    <t>E. Koszty finansowe</t>
  </si>
  <si>
    <t>w tym odsetki zapłacone</t>
  </si>
  <si>
    <r>
      <t xml:space="preserve">F. Zysk (strata) brutto </t>
    </r>
    <r>
      <rPr>
        <sz val="14"/>
        <rFont val="Times New Roman"/>
        <family val="1"/>
        <charset val="238"/>
      </rPr>
      <t>(49+50-52)</t>
    </r>
  </si>
  <si>
    <t>G.  Podatek dochodowy</t>
  </si>
  <si>
    <t>H.  Pozostałe obowiązkowe zmniejszenia zysku (zwiększenia straty)</t>
  </si>
  <si>
    <r>
      <t xml:space="preserve">I. Zysk (strata) netto </t>
    </r>
    <r>
      <rPr>
        <sz val="14"/>
        <rFont val="Times New Roman"/>
        <family val="1"/>
        <charset val="238"/>
      </rPr>
      <t>(54-55-56)</t>
    </r>
  </si>
  <si>
    <r>
      <t>Dział II.  Fundusze uczelni</t>
    </r>
    <r>
      <rPr>
        <sz val="12"/>
        <rFont val="Times New Roman"/>
        <family val="1"/>
        <charset val="238"/>
      </rPr>
      <t xml:space="preserve">  –  w tysiącach złotych z jednym znakiem po przecinku</t>
    </r>
  </si>
  <si>
    <t>Wyszczególnienie</t>
  </si>
  <si>
    <t>Fundusz zasadniczy</t>
  </si>
  <si>
    <t>stan funduszu na początek roku</t>
  </si>
  <si>
    <t>zwiększenia ogółem</t>
  </si>
  <si>
    <t>odpisy z zysku netto</t>
  </si>
  <si>
    <t>równowartość zakończonych i oddanych do użytkowania inwestycji budowlanych</t>
  </si>
  <si>
    <t>aktualizacja wyceny środków trwałych</t>
  </si>
  <si>
    <t>zmniejszenia ogółem</t>
  </si>
  <si>
    <t>pokrycie straty netto</t>
  </si>
  <si>
    <t>Fundusz 
stypendialny</t>
  </si>
  <si>
    <t>w tym odpis w ciężar kosztów działalności podstawowej ze środków subwencji</t>
  </si>
  <si>
    <t>Zakładowy fundusz świadczeń socjalnych</t>
  </si>
  <si>
    <t>Własny fundusz 
na stypendia</t>
  </si>
  <si>
    <t>w tym odpis w ciężar kosztów działalności w zakresie kształcenia 
i działalności naukowej</t>
  </si>
  <si>
    <t>Fundusz wsparcia osób niepełnosprawnych</t>
  </si>
  <si>
    <t xml:space="preserve">stan funduszu na początek roku </t>
  </si>
  <si>
    <t>zwiększenie ogółem</t>
  </si>
  <si>
    <t>zmniejszenie ogółem</t>
  </si>
  <si>
    <t xml:space="preserve">Dział III. Zatrudnienie i wynagrodzenia w grupach stanowisk </t>
  </si>
  <si>
    <t>Zatrudnienie</t>
  </si>
  <si>
    <t>Wynagrodzenia wynikające ze stosunku pracy 
(4+7)</t>
  </si>
  <si>
    <t>osobowe</t>
  </si>
  <si>
    <t>dodatkowe wynagrodzenie roczne</t>
  </si>
  <si>
    <t>dodatek 
za staż pracy</t>
  </si>
  <si>
    <t>nagrody rektora</t>
  </si>
  <si>
    <t xml:space="preserve"> Razem </t>
  </si>
  <si>
    <t>Nauczyciele akademiccy</t>
  </si>
  <si>
    <t>z tego 
w grupach stanowisk</t>
  </si>
  <si>
    <t>profesorów</t>
  </si>
  <si>
    <t>profesorów uczelni</t>
  </si>
  <si>
    <t>adiunktów</t>
  </si>
  <si>
    <t>asystentów</t>
  </si>
  <si>
    <t>Pracownicy niebędący nauczycielami akademickimi</t>
  </si>
  <si>
    <t>Należy podać:</t>
  </si>
  <si>
    <t xml:space="preserve">- przeciętne zatrudnienie w przeliczeniu na pełne etaty, z jednym znakiem po przecinku, </t>
  </si>
  <si>
    <r>
      <t xml:space="preserve">- przeciętne zatrudnienie w miesiącu należy obliczyć metodą </t>
    </r>
    <r>
      <rPr>
        <b/>
        <sz val="12"/>
        <rFont val="Arial"/>
        <family val="2"/>
        <charset val="238"/>
      </rPr>
      <t xml:space="preserve">średniej chronologicznej </t>
    </r>
    <r>
      <rPr>
        <sz val="12"/>
        <rFont val="Arial"/>
        <family val="2"/>
        <charset val="238"/>
      </rPr>
      <t>(zgodnie z metodyką określoną w formularzu GUS Z-06),</t>
    </r>
  </si>
  <si>
    <r>
      <t xml:space="preserve">- wynagrodzenia w </t>
    </r>
    <r>
      <rPr>
        <b/>
        <sz val="12"/>
        <rFont val="Arial"/>
        <family val="2"/>
        <charset val="238"/>
      </rPr>
      <t>tysiącach złotych,</t>
    </r>
    <r>
      <rPr>
        <sz val="12"/>
        <rFont val="Arial"/>
        <family val="2"/>
        <charset val="238"/>
      </rPr>
      <t xml:space="preserve"> z jednym znakiem po przecinku.</t>
    </r>
  </si>
  <si>
    <t>Dział IV. Informacje rzeczowe i uzupełniające</t>
  </si>
  <si>
    <t>Jednostka miary</t>
  </si>
  <si>
    <t>Liczba studentów ogółem (02+03)</t>
  </si>
  <si>
    <t>osoby</t>
  </si>
  <si>
    <t>studiów stacjonarnych</t>
  </si>
  <si>
    <t>studiów niestacjonarnych</t>
  </si>
  <si>
    <r>
      <t xml:space="preserve">studenci, o których mowa w art. 444 ust. 6 ustawy </t>
    </r>
    <r>
      <rPr>
        <i/>
        <sz val="12"/>
        <rFont val="Times New Roman"/>
        <family val="1"/>
        <charset val="238"/>
      </rPr>
      <t>Prawo o szkolnictwie wyższym i nauce</t>
    </r>
  </si>
  <si>
    <t>Liczba uczestników studiów doktoranckich ogółem</t>
  </si>
  <si>
    <t xml:space="preserve">liczba uczestników stacjonarnych studiów doktoranckich </t>
  </si>
  <si>
    <r>
      <t xml:space="preserve">liczba osób pobierających stypendium doktoranckie, o którym mowa w art. 200 ust. 1 ustawy </t>
    </r>
    <r>
      <rPr>
        <i/>
        <sz val="12"/>
        <rFont val="Times New Roman"/>
        <family val="1"/>
        <charset val="238"/>
      </rPr>
      <t>Prawo o szkolnictwie wyższym</t>
    </r>
  </si>
  <si>
    <t>liczba doktorantów w szkołach doktorskich</t>
  </si>
  <si>
    <r>
      <t xml:space="preserve">liczba osób pobierających stypendium doktoranckie, o którym mowa w art. 209 ust. 1 ustawy </t>
    </r>
    <r>
      <rPr>
        <i/>
        <sz val="12"/>
        <rFont val="Times New Roman"/>
        <family val="1"/>
        <charset val="238"/>
      </rPr>
      <t>Prawo o szkolnictwie wyższym i nauce</t>
    </r>
  </si>
  <si>
    <r>
      <t xml:space="preserve">liczba osób pobierających zwiększone stypendium doktoranckie, o którym mowa w art. 209 ust. 7 ustawy </t>
    </r>
    <r>
      <rPr>
        <i/>
        <sz val="12"/>
        <rFont val="Times New Roman"/>
        <family val="1"/>
        <charset val="238"/>
      </rPr>
      <t>Prawo o szkolnictwie wyższym i nauce</t>
    </r>
  </si>
  <si>
    <t>Kwota stypendiów dla studentów i doktorantów</t>
  </si>
  <si>
    <t>tys. zł</t>
  </si>
  <si>
    <t>Przychody z tytułu komercjalizacji wyników badań naukowych i prac rozwojowych</t>
  </si>
  <si>
    <t xml:space="preserve">Koszty remontów budynków i lokali oraz obiektów inżynierii lądowej i wodnej </t>
  </si>
  <si>
    <t>Nakłady na rzeczowe aktywa trwałe i wartości niematerialne i prawne</t>
  </si>
  <si>
    <t>w tym nakłady na urządzenia techniczne i maszyny, środki transportu i inne środki trwałe</t>
  </si>
  <si>
    <t xml:space="preserve">Nakłady na rzeczowe aktywa trwałe i wartości niematerialne i prawne sfinansowane lub dofinasowane z subwencji na utrzymanie potencjału dydaktycznego i badawczego </t>
  </si>
  <si>
    <t>Nakłady na rzeczowe aktywa trwałe i wartości niematerialne i prawne sfinansowane lub dofinasowane z dotacji celowych</t>
  </si>
  <si>
    <t xml:space="preserve">Nakłady na rzeczowe aktywa trwałe i wartości niematerialne i prawne sfinansowane lub dofinasowane ze środków przekazanych przez Narodowego Centrum Badań i Rozwoju </t>
  </si>
  <si>
    <t xml:space="preserve">Nakłady na rzeczowe aktywa trwałe i wartości niematerialne i prawne sfinansowane lub dofinasowane ze środków przekazanych przez Narodowe Centrum Nauki </t>
  </si>
  <si>
    <t>Nakłady na rzeczowe aktywa trwałe i wartości niematerialne i prawne sfinansowane lub dofinasowane ze środków pochodzących z pomocy zagranicznej i niepodlegających zwrotowi</t>
  </si>
  <si>
    <t>w tym z Unii Europejskiej</t>
  </si>
  <si>
    <t>Nakłady na rzeczowe aktywa trwałe i wartości niematerialne i prawne sfinansowane ze środków innych niż wymienione w wierszach 16-20,  a także otrzymanych nieodpłatnie</t>
  </si>
  <si>
    <r>
      <t>stan funduszu na koniec okresu sprawozdawczego</t>
    </r>
    <r>
      <rPr>
        <sz val="12"/>
        <rFont val="Times New Roman"/>
        <family val="1"/>
        <charset val="238"/>
      </rPr>
      <t/>
    </r>
  </si>
  <si>
    <t>stan funduszu na koniec okresu sprawozdawczego</t>
  </si>
  <si>
    <t>03.1</t>
  </si>
  <si>
    <t>w tym środki subwencji inwestycyjnej przeznaczone na działalność bieżącą</t>
  </si>
  <si>
    <t>Plan na 2022 rok</t>
  </si>
  <si>
    <t>Nakłady na rzeczowe aktywa trwałe i wartości niematerialne i prawne podlegające jednorazowym odpisom amortyzacyjnym</t>
  </si>
  <si>
    <t>23</t>
  </si>
  <si>
    <t>24</t>
  </si>
  <si>
    <t>z wiersza 14</t>
  </si>
  <si>
    <t xml:space="preserve">Nakłady na rzeczowe aktywa trwałe i wartości niematerialne i prawne sfinansowane lub dofinasowane z subwencji inwestycyjnej  
</t>
  </si>
  <si>
    <t>Akademia Sztuk Teatralnych im. Stanisława Wyspiańskiego w Krakowie</t>
  </si>
  <si>
    <t>korekta nr 1</t>
  </si>
  <si>
    <t>Plan na 2022 rok po korekcie nr 1</t>
  </si>
  <si>
    <t>Bożena Bysiek</t>
  </si>
  <si>
    <t>Sporządziła:</t>
  </si>
  <si>
    <t>prof. dr hab. Dorota Segda</t>
  </si>
  <si>
    <t>Rektor AST w Krakowie</t>
  </si>
  <si>
    <t>Kraków, dnia 27.10.2022</t>
  </si>
  <si>
    <t>Przedstawiony do zaopiniowania Radzie Uczelni i akceptacji dla Senatu</t>
  </si>
  <si>
    <t>Plan rzeczowo-finansowy na 2022 r. - Korekta nr 2</t>
  </si>
  <si>
    <t>korekta nr 2</t>
  </si>
  <si>
    <t>Plan na 2022 rok po korekcie nr 2</t>
  </si>
  <si>
    <t>Plan na 2022 rok - korekta 2</t>
  </si>
  <si>
    <t xml:space="preserve">Plan na 2022 rok_0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</si>
</sst>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46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4"/>
      <name val="Arial"/>
      <family val="2"/>
      <charset val="238"/>
    </font>
    <font>
      <b/>
      <sz val="16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2"/>
      <name val="Arial"/>
      <family val="2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11"/>
      <name val="Times New Roman"/>
      <family val="1"/>
      <charset val="238"/>
    </font>
    <font>
      <sz val="14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sz val="14"/>
      <name val="Arial"/>
      <family val="2"/>
      <charset val="238"/>
    </font>
    <font>
      <sz val="14"/>
      <name val="Calibri"/>
      <family val="2"/>
      <charset val="238"/>
    </font>
    <font>
      <sz val="12"/>
      <name val="Arial"/>
      <family val="2"/>
      <charset val="238"/>
    </font>
    <font>
      <b/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Czcionka tekstu podstawowego"/>
      <family val="2"/>
      <charset val="238"/>
    </font>
    <font>
      <u/>
      <sz val="12"/>
      <name val="Arial"/>
      <family val="2"/>
      <charset val="238"/>
    </font>
    <font>
      <sz val="11"/>
      <color theme="1"/>
      <name val="Times New Roman"/>
      <family val="1"/>
      <charset val="238"/>
    </font>
    <font>
      <i/>
      <sz val="12"/>
      <name val="Times New Roman"/>
      <family val="1"/>
      <charset val="238"/>
    </font>
    <font>
      <sz val="11"/>
      <color indexed="8"/>
      <name val="Calibri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59"/>
      <name val="Czcionka tekstu podstawowego"/>
      <family val="2"/>
      <charset val="238"/>
    </font>
    <font>
      <sz val="11"/>
      <color indexed="1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0"/>
      <name val="Arial CE"/>
      <family val="2"/>
      <charset val="238"/>
    </font>
    <font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11"/>
      <color indexed="8"/>
      <name val="Calibri"/>
      <family val="2"/>
    </font>
    <font>
      <i/>
      <sz val="9"/>
      <color theme="1"/>
      <name val="Calibri"/>
      <family val="2"/>
      <charset val="238"/>
      <scheme val="minor"/>
    </font>
    <font>
      <sz val="8"/>
      <name val="Times New Roman"/>
      <family val="1"/>
      <charset val="238"/>
    </font>
    <font>
      <sz val="8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indexed="9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0"/>
      <name val="Times New Roman"/>
      <family val="1"/>
      <charset val="238"/>
    </font>
    <font>
      <sz val="9"/>
      <name val="Times New Roman"/>
      <family val="1"/>
      <charset val="238"/>
    </font>
    <font>
      <i/>
      <sz val="8"/>
      <color theme="1"/>
      <name val="Calibri"/>
      <family val="2"/>
      <charset val="238"/>
      <scheme val="minor"/>
    </font>
    <font>
      <b/>
      <i/>
      <sz val="12"/>
      <name val="Arial"/>
      <family val="2"/>
      <charset val="238"/>
    </font>
    <font>
      <i/>
      <sz val="12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indexed="31"/>
      </patternFill>
    </fill>
    <fill>
      <patternFill patternType="solid">
        <fgColor indexed="22"/>
        <bgColor indexed="31"/>
      </patternFill>
    </fill>
    <fill>
      <patternFill patternType="solid">
        <fgColor indexed="45"/>
        <bgColor indexed="29"/>
      </patternFill>
    </fill>
    <fill>
      <patternFill patternType="solid">
        <fgColor theme="4" tint="0.59999389629810485"/>
        <bgColor indexed="64"/>
      </patternFill>
    </fill>
  </fills>
  <borders count="8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 diagonalUp="1" diagonalDown="1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 style="thin">
        <color indexed="8"/>
      </diagonal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/>
      <right/>
      <top/>
      <bottom style="double">
        <color indexed="1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9">
    <xf numFmtId="0" fontId="0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21" fillId="0" borderId="0"/>
    <xf numFmtId="0" fontId="21" fillId="0" borderId="0"/>
    <xf numFmtId="0" fontId="22" fillId="5" borderId="79" applyNumberFormat="0" applyAlignment="0" applyProtection="0"/>
    <xf numFmtId="0" fontId="23" fillId="5" borderId="80" applyNumberFormat="0" applyAlignment="0" applyProtection="0"/>
    <xf numFmtId="0" fontId="24" fillId="0" borderId="81" applyNumberFormat="0" applyFill="0" applyAlignment="0" applyProtection="0"/>
    <xf numFmtId="0" fontId="25" fillId="0" borderId="82" applyNumberFormat="0" applyFill="0" applyAlignment="0" applyProtection="0"/>
    <xf numFmtId="0" fontId="26" fillId="0" borderId="83" applyNumberFormat="0" applyFill="0" applyAlignment="0" applyProtection="0"/>
    <xf numFmtId="0" fontId="27" fillId="0" borderId="84" applyNumberFormat="0" applyFill="0" applyAlignment="0" applyProtection="0"/>
    <xf numFmtId="0" fontId="27" fillId="0" borderId="0" applyNumberFormat="0" applyFill="0" applyBorder="0" applyAlignment="0" applyProtection="0"/>
    <xf numFmtId="0" fontId="28" fillId="0" borderId="0"/>
    <xf numFmtId="0" fontId="28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29" fillId="0" borderId="0"/>
    <xf numFmtId="9" fontId="1" fillId="0" borderId="0" applyFill="0" applyBorder="0" applyAlignment="0" applyProtection="0"/>
    <xf numFmtId="9" fontId="1" fillId="0" borderId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6" borderId="0" applyNumberFormat="0" applyBorder="0" applyAlignment="0" applyProtection="0"/>
    <xf numFmtId="0" fontId="34" fillId="0" borderId="0"/>
    <xf numFmtId="0" fontId="17" fillId="0" borderId="0"/>
  </cellStyleXfs>
  <cellXfs count="307">
    <xf numFmtId="0" fontId="0" fillId="0" borderId="0" xfId="0"/>
    <xf numFmtId="0" fontId="1" fillId="0" borderId="0" xfId="1" applyAlignment="1" applyProtection="1">
      <alignment horizontal="center"/>
    </xf>
    <xf numFmtId="0" fontId="5" fillId="0" borderId="0" xfId="1" applyFont="1" applyAlignment="1" applyProtection="1">
      <alignment horizontal="center" vertical="center" wrapText="1"/>
    </xf>
    <xf numFmtId="0" fontId="7" fillId="0" borderId="0" xfId="1" applyFont="1" applyAlignment="1" applyProtection="1">
      <alignment horizontal="left" vertical="center"/>
    </xf>
    <xf numFmtId="0" fontId="1" fillId="0" borderId="0" xfId="1" applyAlignment="1" applyProtection="1">
      <alignment wrapText="1"/>
    </xf>
    <xf numFmtId="0" fontId="8" fillId="0" borderId="8" xfId="1" quotePrefix="1" applyFont="1" applyFill="1" applyBorder="1" applyAlignment="1" applyProtection="1">
      <alignment horizontal="center" vertical="center" wrapText="1"/>
    </xf>
    <xf numFmtId="0" fontId="8" fillId="0" borderId="0" xfId="1" applyFont="1" applyFill="1" applyBorder="1" applyAlignment="1" applyProtection="1">
      <alignment horizontal="center" wrapText="1"/>
    </xf>
    <xf numFmtId="0" fontId="7" fillId="0" borderId="0" xfId="1" applyFont="1" applyFill="1" applyBorder="1" applyAlignment="1" applyProtection="1">
      <alignment horizontal="left" wrapText="1"/>
    </xf>
    <xf numFmtId="0" fontId="8" fillId="0" borderId="8" xfId="1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left" vertical="center"/>
      <protection locked="0"/>
    </xf>
    <xf numFmtId="0" fontId="0" fillId="0" borderId="0" xfId="0" applyProtection="1">
      <protection locked="0"/>
    </xf>
    <xf numFmtId="0" fontId="0" fillId="0" borderId="0" xfId="0" applyProtection="1"/>
    <xf numFmtId="0" fontId="7" fillId="0" borderId="0" xfId="1" applyFont="1" applyFill="1" applyBorder="1" applyAlignment="1" applyProtection="1">
      <alignment horizontal="left" wrapText="1"/>
      <protection locked="0"/>
    </xf>
    <xf numFmtId="0" fontId="1" fillId="0" borderId="0" xfId="1" applyFont="1" applyProtection="1">
      <protection locked="0"/>
    </xf>
    <xf numFmtId="0" fontId="9" fillId="0" borderId="18" xfId="1" applyFont="1" applyBorder="1" applyAlignment="1" applyProtection="1">
      <alignment horizontal="center" vertical="center"/>
    </xf>
    <xf numFmtId="0" fontId="8" fillId="0" borderId="37" xfId="1" quotePrefix="1" applyFont="1" applyFill="1" applyBorder="1" applyAlignment="1" applyProtection="1">
      <alignment horizontal="center" vertical="center" wrapText="1"/>
    </xf>
    <xf numFmtId="164" fontId="6" fillId="0" borderId="7" xfId="1" applyNumberFormat="1" applyFont="1" applyFill="1" applyBorder="1" applyAlignment="1" applyProtection="1">
      <alignment vertical="center"/>
      <protection locked="0"/>
    </xf>
    <xf numFmtId="164" fontId="14" fillId="0" borderId="7" xfId="1" applyNumberFormat="1" applyFont="1" applyFill="1" applyBorder="1" applyAlignment="1" applyProtection="1">
      <alignment vertical="center"/>
      <protection locked="0"/>
    </xf>
    <xf numFmtId="164" fontId="14" fillId="2" borderId="7" xfId="1" applyNumberFormat="1" applyFont="1" applyFill="1" applyBorder="1" applyAlignment="1" applyProtection="1">
      <alignment vertical="center"/>
      <protection locked="0"/>
    </xf>
    <xf numFmtId="0" fontId="8" fillId="0" borderId="27" xfId="1" quotePrefix="1" applyFont="1" applyFill="1" applyBorder="1" applyAlignment="1" applyProtection="1">
      <alignment horizontal="center" vertical="center" wrapText="1"/>
    </xf>
    <xf numFmtId="164" fontId="6" fillId="0" borderId="13" xfId="1" applyNumberFormat="1" applyFont="1" applyFill="1" applyBorder="1" applyAlignment="1" applyProtection="1">
      <alignment horizontal="right" vertical="center" wrapText="1"/>
    </xf>
    <xf numFmtId="0" fontId="8" fillId="0" borderId="37" xfId="1" applyFont="1" applyFill="1" applyBorder="1" applyAlignment="1" applyProtection="1">
      <alignment horizontal="center" vertical="center" wrapText="1"/>
    </xf>
    <xf numFmtId="164" fontId="6" fillId="0" borderId="40" xfId="1" applyNumberFormat="1" applyFont="1" applyFill="1" applyBorder="1" applyAlignment="1" applyProtection="1">
      <alignment vertical="center"/>
      <protection locked="0"/>
    </xf>
    <xf numFmtId="164" fontId="6" fillId="0" borderId="18" xfId="1" applyNumberFormat="1" applyFont="1" applyFill="1" applyBorder="1" applyAlignment="1" applyProtection="1">
      <alignment horizontal="right" vertical="center" wrapText="1"/>
    </xf>
    <xf numFmtId="0" fontId="8" fillId="0" borderId="17" xfId="1" applyFont="1" applyFill="1" applyBorder="1" applyAlignment="1" applyProtection="1">
      <alignment horizontal="center" vertical="center" wrapText="1"/>
    </xf>
    <xf numFmtId="0" fontId="8" fillId="0" borderId="28" xfId="1" applyFont="1" applyFill="1" applyBorder="1" applyAlignment="1" applyProtection="1">
      <alignment horizontal="center" vertical="center" wrapText="1"/>
    </xf>
    <xf numFmtId="164" fontId="6" fillId="0" borderId="42" xfId="1" applyNumberFormat="1" applyFont="1" applyFill="1" applyBorder="1" applyAlignment="1" applyProtection="1">
      <alignment vertical="center" wrapText="1"/>
      <protection locked="0"/>
    </xf>
    <xf numFmtId="164" fontId="14" fillId="0" borderId="42" xfId="1" applyNumberFormat="1" applyFont="1" applyFill="1" applyBorder="1" applyAlignment="1" applyProtection="1">
      <alignment vertical="center" wrapText="1"/>
      <protection locked="0"/>
    </xf>
    <xf numFmtId="0" fontId="6" fillId="0" borderId="0" xfId="1" applyFont="1" applyAlignment="1" applyProtection="1">
      <alignment wrapText="1"/>
      <protection locked="0"/>
    </xf>
    <xf numFmtId="0" fontId="1" fillId="0" borderId="0" xfId="2" applyAlignment="1" applyProtection="1">
      <alignment horizontal="left" vertical="center"/>
    </xf>
    <xf numFmtId="0" fontId="1" fillId="0" borderId="0" xfId="2" applyProtection="1"/>
    <xf numFmtId="0" fontId="8" fillId="0" borderId="0" xfId="2" applyFont="1" applyAlignment="1" applyProtection="1">
      <alignment vertical="center"/>
    </xf>
    <xf numFmtId="0" fontId="8" fillId="0" borderId="23" xfId="2" applyFont="1" applyBorder="1" applyAlignment="1" applyProtection="1">
      <alignment horizontal="center" vertical="center" wrapText="1"/>
    </xf>
    <xf numFmtId="0" fontId="8" fillId="0" borderId="62" xfId="2" applyFont="1" applyBorder="1" applyAlignment="1" applyProtection="1">
      <alignment horizontal="center" vertical="center"/>
    </xf>
    <xf numFmtId="0" fontId="8" fillId="0" borderId="62" xfId="2" applyFont="1" applyBorder="1" applyAlignment="1" applyProtection="1">
      <alignment horizontal="center" vertical="center" wrapText="1"/>
    </xf>
    <xf numFmtId="0" fontId="8" fillId="0" borderId="63" xfId="2" applyFont="1" applyBorder="1" applyAlignment="1" applyProtection="1">
      <alignment horizontal="center" vertical="center" wrapText="1"/>
    </xf>
    <xf numFmtId="0" fontId="8" fillId="0" borderId="57" xfId="2" applyFont="1" applyBorder="1" applyAlignment="1" applyProtection="1">
      <alignment horizontal="center" vertical="center" wrapText="1"/>
    </xf>
    <xf numFmtId="0" fontId="8" fillId="0" borderId="23" xfId="2" quotePrefix="1" applyFont="1" applyBorder="1" applyAlignment="1" applyProtection="1">
      <alignment horizontal="center" vertical="center" wrapText="1"/>
    </xf>
    <xf numFmtId="164" fontId="3" fillId="0" borderId="23" xfId="2" applyNumberFormat="1" applyFont="1" applyFill="1" applyBorder="1" applyAlignment="1" applyProtection="1">
      <alignment horizontal="right" vertical="center"/>
    </xf>
    <xf numFmtId="164" fontId="3" fillId="0" borderId="23" xfId="2" applyNumberFormat="1" applyFont="1" applyFill="1" applyBorder="1" applyAlignment="1" applyProtection="1">
      <alignment horizontal="right" vertical="center" wrapText="1"/>
    </xf>
    <xf numFmtId="164" fontId="3" fillId="0" borderId="65" xfId="2" applyNumberFormat="1" applyFont="1" applyFill="1" applyBorder="1" applyAlignment="1" applyProtection="1">
      <alignment horizontal="right" vertical="center" wrapText="1"/>
    </xf>
    <xf numFmtId="0" fontId="8" fillId="0" borderId="23" xfId="2" applyFont="1" applyBorder="1" applyAlignment="1" applyProtection="1">
      <alignment horizontal="left" vertical="center" wrapText="1"/>
    </xf>
    <xf numFmtId="164" fontId="14" fillId="0" borderId="23" xfId="2" applyNumberFormat="1" applyFont="1" applyFill="1" applyBorder="1" applyAlignment="1" applyProtection="1">
      <alignment horizontal="right" vertical="center" wrapText="1"/>
      <protection locked="0"/>
    </xf>
    <xf numFmtId="164" fontId="12" fillId="0" borderId="23" xfId="2" applyNumberFormat="1" applyFont="1" applyFill="1" applyBorder="1" applyAlignment="1" applyProtection="1">
      <alignment horizontal="right" vertical="center" wrapText="1"/>
    </xf>
    <xf numFmtId="164" fontId="14" fillId="0" borderId="66" xfId="2" applyNumberFormat="1" applyFont="1" applyFill="1" applyBorder="1" applyAlignment="1" applyProtection="1">
      <alignment horizontal="right" vertical="center" wrapText="1"/>
    </xf>
    <xf numFmtId="164" fontId="14" fillId="0" borderId="65" xfId="2" applyNumberFormat="1" applyFont="1" applyFill="1" applyBorder="1" applyAlignment="1" applyProtection="1">
      <alignment horizontal="right" vertical="center" wrapText="1"/>
      <protection locked="0"/>
    </xf>
    <xf numFmtId="0" fontId="8" fillId="0" borderId="68" xfId="2" quotePrefix="1" applyFont="1" applyBorder="1" applyAlignment="1" applyProtection="1">
      <alignment horizontal="center" vertical="center" wrapText="1"/>
    </xf>
    <xf numFmtId="164" fontId="6" fillId="0" borderId="68" xfId="2" applyNumberFormat="1" applyFont="1" applyFill="1" applyBorder="1" applyAlignment="1" applyProtection="1">
      <alignment horizontal="right" vertical="center"/>
      <protection locked="0"/>
    </xf>
    <xf numFmtId="164" fontId="3" fillId="0" borderId="68" xfId="2" applyNumberFormat="1" applyFont="1" applyFill="1" applyBorder="1" applyAlignment="1" applyProtection="1">
      <alignment horizontal="right" vertical="center" wrapText="1"/>
    </xf>
    <xf numFmtId="164" fontId="6" fillId="0" borderId="68" xfId="2" applyNumberFormat="1" applyFont="1" applyFill="1" applyBorder="1" applyAlignment="1" applyProtection="1">
      <alignment horizontal="right" vertical="center" wrapText="1"/>
      <protection locked="0"/>
    </xf>
    <xf numFmtId="164" fontId="14" fillId="0" borderId="68" xfId="2" applyNumberFormat="1" applyFont="1" applyFill="1" applyBorder="1" applyAlignment="1" applyProtection="1">
      <alignment horizontal="right" vertical="center" wrapText="1"/>
      <protection locked="0"/>
    </xf>
    <xf numFmtId="164" fontId="14" fillId="0" borderId="69" xfId="2" applyNumberFormat="1" applyFont="1" applyFill="1" applyBorder="1" applyAlignment="1" applyProtection="1">
      <alignment horizontal="right" vertical="center" wrapText="1"/>
      <protection locked="0"/>
    </xf>
    <xf numFmtId="0" fontId="18" fillId="0" borderId="0" xfId="2" applyFont="1" applyProtection="1"/>
    <xf numFmtId="0" fontId="14" fillId="0" borderId="0" xfId="2" quotePrefix="1" applyFont="1" applyProtection="1"/>
    <xf numFmtId="0" fontId="19" fillId="0" borderId="0" xfId="0" applyFont="1" applyAlignment="1" applyProtection="1">
      <alignment vertical="center"/>
      <protection locked="0"/>
    </xf>
    <xf numFmtId="0" fontId="14" fillId="0" borderId="0" xfId="2" quotePrefix="1" applyFont="1" applyProtection="1">
      <protection locked="0"/>
    </xf>
    <xf numFmtId="0" fontId="1" fillId="0" borderId="0" xfId="2" applyProtection="1">
      <protection locked="0"/>
    </xf>
    <xf numFmtId="0" fontId="1" fillId="0" borderId="0" xfId="2" applyAlignment="1" applyProtection="1">
      <alignment horizontal="center" vertical="center" wrapText="1"/>
    </xf>
    <xf numFmtId="0" fontId="1" fillId="0" borderId="0" xfId="2" applyAlignment="1" applyProtection="1">
      <alignment wrapText="1"/>
    </xf>
    <xf numFmtId="0" fontId="1" fillId="0" borderId="0" xfId="2" applyAlignment="1" applyProtection="1">
      <alignment horizontal="center"/>
    </xf>
    <xf numFmtId="0" fontId="1" fillId="0" borderId="0" xfId="2" applyAlignment="1" applyProtection="1"/>
    <xf numFmtId="0" fontId="7" fillId="0" borderId="0" xfId="2" applyFont="1" applyAlignment="1" applyProtection="1">
      <alignment horizontal="left" vertical="center" wrapText="1"/>
    </xf>
    <xf numFmtId="0" fontId="9" fillId="0" borderId="23" xfId="2" applyFont="1" applyBorder="1" applyAlignment="1" applyProtection="1">
      <alignment horizontal="center" vertical="top" wrapText="1"/>
    </xf>
    <xf numFmtId="0" fontId="9" fillId="0" borderId="65" xfId="2" applyFont="1" applyBorder="1" applyAlignment="1" applyProtection="1">
      <alignment horizontal="center" vertical="top" wrapText="1"/>
    </xf>
    <xf numFmtId="3" fontId="3" fillId="0" borderId="65" xfId="2" applyNumberFormat="1" applyFont="1" applyFill="1" applyBorder="1" applyAlignment="1" applyProtection="1">
      <alignment horizontal="right" vertical="center" wrapText="1"/>
    </xf>
    <xf numFmtId="3" fontId="14" fillId="0" borderId="65" xfId="2" applyNumberFormat="1" applyFont="1" applyBorder="1" applyAlignment="1" applyProtection="1">
      <alignment vertical="center"/>
      <protection locked="0"/>
    </xf>
    <xf numFmtId="0" fontId="8" fillId="0" borderId="8" xfId="2" applyFont="1" applyBorder="1" applyAlignment="1" applyProtection="1">
      <alignment vertical="center" wrapText="1"/>
    </xf>
    <xf numFmtId="0" fontId="8" fillId="0" borderId="75" xfId="2" applyFont="1" applyBorder="1" applyAlignment="1" applyProtection="1">
      <alignment horizontal="left" vertical="center" wrapText="1"/>
    </xf>
    <xf numFmtId="0" fontId="8" fillId="0" borderId="23" xfId="2" applyFont="1" applyFill="1" applyBorder="1" applyAlignment="1" applyProtection="1">
      <alignment horizontal="center" vertical="center" wrapText="1"/>
    </xf>
    <xf numFmtId="164" fontId="14" fillId="0" borderId="65" xfId="2" applyNumberFormat="1" applyFont="1" applyFill="1" applyBorder="1" applyAlignment="1" applyProtection="1">
      <alignment vertical="center"/>
      <protection locked="0"/>
    </xf>
    <xf numFmtId="0" fontId="8" fillId="0" borderId="63" xfId="2" applyFont="1" applyFill="1" applyBorder="1" applyAlignment="1" applyProtection="1">
      <alignment horizontal="center" vertical="center" wrapText="1"/>
    </xf>
    <xf numFmtId="164" fontId="14" fillId="0" borderId="57" xfId="2" applyNumberFormat="1" applyFont="1" applyFill="1" applyBorder="1" applyAlignment="1" applyProtection="1">
      <alignment vertical="center"/>
      <protection locked="0"/>
    </xf>
    <xf numFmtId="0" fontId="8" fillId="0" borderId="61" xfId="2" applyFont="1" applyFill="1" applyBorder="1" applyAlignment="1" applyProtection="1">
      <alignment horizontal="center" vertical="center" wrapText="1"/>
    </xf>
    <xf numFmtId="0" fontId="8" fillId="0" borderId="53" xfId="2" applyFont="1" applyFill="1" applyBorder="1" applyAlignment="1" applyProtection="1">
      <alignment horizontal="center" vertical="center" wrapText="1"/>
    </xf>
    <xf numFmtId="164" fontId="14" fillId="0" borderId="69" xfId="2" applyNumberFormat="1" applyFont="1" applyFill="1" applyBorder="1" applyAlignment="1" applyProtection="1">
      <alignment vertical="center"/>
      <protection locked="0"/>
    </xf>
    <xf numFmtId="0" fontId="8" fillId="0" borderId="6" xfId="2" applyFont="1" applyBorder="1" applyAlignment="1" applyProtection="1">
      <alignment horizontal="left" vertical="center" wrapText="1"/>
    </xf>
    <xf numFmtId="0" fontId="8" fillId="0" borderId="6" xfId="1" applyFont="1" applyFill="1" applyBorder="1" applyAlignment="1" applyProtection="1">
      <alignment vertical="center" wrapText="1"/>
    </xf>
    <xf numFmtId="0" fontId="8" fillId="0" borderId="8" xfId="1" applyFont="1" applyFill="1" applyBorder="1" applyAlignment="1" applyProtection="1">
      <alignment vertical="center" wrapText="1"/>
    </xf>
    <xf numFmtId="0" fontId="8" fillId="0" borderId="8" xfId="2" applyFont="1" applyBorder="1" applyAlignment="1" applyProtection="1">
      <alignment horizontal="center" vertical="center" wrapText="1"/>
    </xf>
    <xf numFmtId="0" fontId="8" fillId="0" borderId="77" xfId="2" applyFont="1" applyBorder="1" applyAlignment="1" applyProtection="1">
      <alignment horizontal="center" vertical="center" wrapText="1"/>
    </xf>
    <xf numFmtId="0" fontId="8" fillId="0" borderId="78" xfId="2" applyFont="1" applyFill="1" applyBorder="1" applyAlignment="1" applyProtection="1">
      <alignment horizontal="center" vertical="center" wrapText="1"/>
    </xf>
    <xf numFmtId="0" fontId="8" fillId="0" borderId="8" xfId="2" applyFont="1" applyFill="1" applyBorder="1" applyAlignment="1" applyProtection="1">
      <alignment horizontal="center" vertical="center" wrapText="1"/>
    </xf>
    <xf numFmtId="0" fontId="7" fillId="3" borderId="32" xfId="2" applyFont="1" applyFill="1" applyBorder="1" applyAlignment="1" applyProtection="1">
      <alignment horizontal="center" vertical="center" wrapText="1"/>
    </xf>
    <xf numFmtId="0" fontId="7" fillId="3" borderId="23" xfId="2" applyFont="1" applyFill="1" applyBorder="1" applyAlignment="1" applyProtection="1">
      <alignment horizontal="center" vertical="center" wrapText="1"/>
    </xf>
    <xf numFmtId="0" fontId="7" fillId="3" borderId="37" xfId="2" applyFont="1" applyFill="1" applyBorder="1" applyAlignment="1" applyProtection="1">
      <alignment horizontal="center" vertical="center" wrapText="1"/>
    </xf>
    <xf numFmtId="0" fontId="7" fillId="3" borderId="40" xfId="2" applyFont="1" applyFill="1" applyBorder="1" applyAlignment="1" applyProtection="1">
      <alignment horizontal="center" vertical="center" wrapText="1"/>
    </xf>
    <xf numFmtId="14" fontId="0" fillId="0" borderId="0" xfId="0" applyNumberFormat="1"/>
    <xf numFmtId="0" fontId="35" fillId="0" borderId="0" xfId="0" applyFont="1"/>
    <xf numFmtId="164" fontId="0" fillId="0" borderId="0" xfId="0" applyNumberFormat="1"/>
    <xf numFmtId="0" fontId="36" fillId="0" borderId="7" xfId="1" applyFont="1" applyBorder="1" applyAlignment="1" applyProtection="1">
      <alignment horizontal="center" vertical="center"/>
    </xf>
    <xf numFmtId="0" fontId="37" fillId="0" borderId="0" xfId="0" applyFont="1"/>
    <xf numFmtId="0" fontId="39" fillId="0" borderId="0" xfId="1" applyFont="1" applyProtection="1"/>
    <xf numFmtId="0" fontId="8" fillId="0" borderId="0" xfId="1" applyFont="1" applyProtection="1"/>
    <xf numFmtId="0" fontId="40" fillId="0" borderId="0" xfId="0" applyFont="1"/>
    <xf numFmtId="0" fontId="7" fillId="0" borderId="0" xfId="1" applyFont="1" applyAlignment="1" applyProtection="1">
      <alignment horizontal="center"/>
    </xf>
    <xf numFmtId="164" fontId="16" fillId="0" borderId="7" xfId="1" quotePrefix="1" applyNumberFormat="1" applyFont="1" applyFill="1" applyBorder="1" applyAlignment="1" applyProtection="1">
      <alignment horizontal="right" vertical="center" wrapText="1"/>
    </xf>
    <xf numFmtId="164" fontId="9" fillId="0" borderId="7" xfId="1" applyNumberFormat="1" applyFont="1" applyFill="1" applyBorder="1" applyAlignment="1" applyProtection="1">
      <alignment horizontal="right" vertical="center"/>
    </xf>
    <xf numFmtId="164" fontId="9" fillId="0" borderId="7" xfId="1" applyNumberFormat="1" applyFont="1" applyFill="1" applyBorder="1" applyAlignment="1" applyProtection="1">
      <alignment horizontal="right" vertical="center" wrapText="1"/>
      <protection locked="0"/>
    </xf>
    <xf numFmtId="164" fontId="9" fillId="0" borderId="7" xfId="1" applyNumberFormat="1" applyFont="1" applyFill="1" applyBorder="1" applyAlignment="1" applyProtection="1">
      <alignment horizontal="right" vertical="center"/>
      <protection locked="0"/>
    </xf>
    <xf numFmtId="164" fontId="9" fillId="0" borderId="7" xfId="1" applyNumberFormat="1" applyFont="1" applyFill="1" applyBorder="1" applyAlignment="1" applyProtection="1">
      <alignment horizontal="right" vertical="center" wrapText="1"/>
    </xf>
    <xf numFmtId="164" fontId="9" fillId="0" borderId="13" xfId="1" applyNumberFormat="1" applyFont="1" applyFill="1" applyBorder="1" applyAlignment="1" applyProtection="1">
      <alignment horizontal="right" vertical="center"/>
    </xf>
    <xf numFmtId="164" fontId="9" fillId="0" borderId="18" xfId="1" applyNumberFormat="1" applyFont="1" applyFill="1" applyBorder="1" applyAlignment="1" applyProtection="1">
      <alignment horizontal="right" vertical="center"/>
      <protection locked="0"/>
    </xf>
    <xf numFmtId="164" fontId="9" fillId="0" borderId="85" xfId="1" applyNumberFormat="1" applyFont="1" applyFill="1" applyBorder="1" applyAlignment="1" applyProtection="1">
      <alignment horizontal="right" vertical="center"/>
      <protection locked="0"/>
    </xf>
    <xf numFmtId="164" fontId="15" fillId="0" borderId="7" xfId="1" quotePrefix="1" applyNumberFormat="1" applyFont="1" applyFill="1" applyBorder="1" applyAlignment="1" applyProtection="1">
      <alignment horizontal="right" vertical="center" wrapText="1"/>
    </xf>
    <xf numFmtId="164" fontId="41" fillId="0" borderId="7" xfId="1" applyNumberFormat="1" applyFont="1" applyFill="1" applyBorder="1" applyAlignment="1" applyProtection="1">
      <alignment horizontal="right" vertical="center"/>
    </xf>
    <xf numFmtId="164" fontId="41" fillId="0" borderId="7" xfId="1" applyNumberFormat="1" applyFont="1" applyFill="1" applyBorder="1" applyAlignment="1" applyProtection="1">
      <alignment vertical="center"/>
      <protection locked="0"/>
    </xf>
    <xf numFmtId="164" fontId="41" fillId="0" borderId="7" xfId="1" applyNumberFormat="1" applyFont="1" applyFill="1" applyBorder="1" applyAlignment="1" applyProtection="1">
      <alignment vertical="center"/>
    </xf>
    <xf numFmtId="164" fontId="41" fillId="0" borderId="7" xfId="1" applyNumberFormat="1" applyFont="1" applyFill="1" applyBorder="1" applyAlignment="1" applyProtection="1">
      <alignment horizontal="right" vertical="center"/>
      <protection locked="0"/>
    </xf>
    <xf numFmtId="164" fontId="41" fillId="0" borderId="7" xfId="0" applyNumberFormat="1" applyFont="1" applyBorder="1" applyAlignment="1" applyProtection="1">
      <alignment horizontal="right"/>
      <protection locked="0"/>
    </xf>
    <xf numFmtId="164" fontId="41" fillId="0" borderId="7" xfId="1" applyNumberFormat="1" applyFont="1" applyFill="1" applyBorder="1" applyAlignment="1" applyProtection="1">
      <alignment vertical="center" wrapText="1"/>
    </xf>
    <xf numFmtId="164" fontId="15" fillId="0" borderId="7" xfId="1" applyNumberFormat="1" applyFont="1" applyFill="1" applyBorder="1" applyAlignment="1" applyProtection="1">
      <alignment vertical="center" wrapText="1"/>
    </xf>
    <xf numFmtId="164" fontId="15" fillId="0" borderId="18" xfId="1" applyNumberFormat="1" applyFont="1" applyFill="1" applyBorder="1" applyAlignment="1" applyProtection="1">
      <alignment vertical="center" wrapText="1"/>
    </xf>
    <xf numFmtId="0" fontId="16" fillId="3" borderId="3" xfId="2" applyFont="1" applyFill="1" applyBorder="1" applyAlignment="1" applyProtection="1">
      <alignment horizontal="center" vertical="center" wrapText="1"/>
    </xf>
    <xf numFmtId="0" fontId="38" fillId="0" borderId="0" xfId="0" applyFont="1"/>
    <xf numFmtId="0" fontId="38" fillId="0" borderId="0" xfId="0" applyFont="1" applyAlignment="1">
      <alignment wrapText="1"/>
    </xf>
    <xf numFmtId="0" fontId="42" fillId="0" borderId="8" xfId="1" quotePrefix="1" applyFont="1" applyFill="1" applyBorder="1" applyAlignment="1" applyProtection="1">
      <alignment horizontal="center" vertical="center" wrapText="1"/>
    </xf>
    <xf numFmtId="49" fontId="42" fillId="0" borderId="8" xfId="1" quotePrefix="1" applyNumberFormat="1" applyFont="1" applyFill="1" applyBorder="1" applyAlignment="1" applyProtection="1">
      <alignment horizontal="center" vertical="center" wrapText="1"/>
    </xf>
    <xf numFmtId="0" fontId="42" fillId="0" borderId="6" xfId="1" quotePrefix="1" applyFont="1" applyFill="1" applyBorder="1" applyAlignment="1" applyProtection="1">
      <alignment horizontal="center" vertical="center" wrapText="1"/>
    </xf>
    <xf numFmtId="0" fontId="42" fillId="0" borderId="12" xfId="1" quotePrefix="1" applyFont="1" applyFill="1" applyBorder="1" applyAlignment="1" applyProtection="1">
      <alignment horizontal="center" vertical="center" wrapText="1"/>
    </xf>
    <xf numFmtId="0" fontId="42" fillId="0" borderId="17" xfId="1" quotePrefix="1" applyFont="1" applyFill="1" applyBorder="1" applyAlignment="1" applyProtection="1">
      <alignment horizontal="center" vertical="center" wrapText="1"/>
    </xf>
    <xf numFmtId="0" fontId="42" fillId="0" borderId="8" xfId="1" applyFont="1" applyFill="1" applyBorder="1" applyAlignment="1" applyProtection="1">
      <alignment horizontal="center" vertical="center" wrapText="1"/>
    </xf>
    <xf numFmtId="0" fontId="42" fillId="0" borderId="17" xfId="1" applyFont="1" applyFill="1" applyBorder="1" applyAlignment="1" applyProtection="1">
      <alignment horizontal="center" vertical="center" wrapText="1"/>
    </xf>
    <xf numFmtId="0" fontId="35" fillId="0" borderId="0" xfId="0" applyFont="1" applyAlignment="1">
      <alignment horizontal="right"/>
    </xf>
    <xf numFmtId="0" fontId="35" fillId="0" borderId="0" xfId="0" applyFont="1" applyAlignment="1">
      <alignment horizontal="left"/>
    </xf>
    <xf numFmtId="0" fontId="0" fillId="0" borderId="0" xfId="0"/>
    <xf numFmtId="0" fontId="7" fillId="3" borderId="56" xfId="2" applyFont="1" applyFill="1" applyBorder="1" applyAlignment="1" applyProtection="1">
      <alignment horizontal="center" vertical="center" wrapText="1"/>
    </xf>
    <xf numFmtId="0" fontId="43" fillId="0" borderId="0" xfId="0" applyFont="1" applyAlignment="1">
      <alignment wrapText="1"/>
    </xf>
    <xf numFmtId="164" fontId="3" fillId="0" borderId="65" xfId="2" applyNumberFormat="1" applyFont="1" applyFill="1" applyBorder="1" applyAlignment="1" applyProtection="1">
      <alignment horizontal="right" vertical="center"/>
    </xf>
    <xf numFmtId="164" fontId="8" fillId="0" borderId="0" xfId="2" applyNumberFormat="1" applyFont="1" applyAlignment="1" applyProtection="1">
      <alignment vertical="center"/>
    </xf>
    <xf numFmtId="164" fontId="44" fillId="7" borderId="42" xfId="1" applyNumberFormat="1" applyFont="1" applyFill="1" applyBorder="1" applyAlignment="1" applyProtection="1">
      <alignment vertical="center"/>
      <protection locked="0"/>
    </xf>
    <xf numFmtId="164" fontId="45" fillId="7" borderId="7" xfId="1" applyNumberFormat="1" applyFont="1" applyFill="1" applyBorder="1" applyAlignment="1" applyProtection="1">
      <alignment vertical="center"/>
      <protection locked="0"/>
    </xf>
    <xf numFmtId="164" fontId="45" fillId="7" borderId="7" xfId="1" applyNumberFormat="1" applyFont="1" applyFill="1" applyBorder="1" applyAlignment="1" applyProtection="1">
      <alignment vertical="center"/>
    </xf>
    <xf numFmtId="164" fontId="44" fillId="7" borderId="18" xfId="1" applyNumberFormat="1" applyFont="1" applyFill="1" applyBorder="1" applyAlignment="1" applyProtection="1">
      <alignment horizontal="right" vertical="center" wrapText="1"/>
    </xf>
    <xf numFmtId="0" fontId="10" fillId="0" borderId="4" xfId="1" applyFont="1" applyFill="1" applyBorder="1" applyAlignment="1" applyProtection="1">
      <alignment vertical="center" wrapText="1"/>
    </xf>
    <xf numFmtId="0" fontId="10" fillId="0" borderId="5" xfId="1" applyFont="1" applyFill="1" applyBorder="1" applyAlignment="1" applyProtection="1">
      <alignment vertical="center" wrapText="1"/>
    </xf>
    <xf numFmtId="0" fontId="10" fillId="0" borderId="6" xfId="1" applyFont="1" applyFill="1" applyBorder="1" applyAlignment="1" applyProtection="1">
      <alignment vertical="center" wrapText="1"/>
    </xf>
    <xf numFmtId="0" fontId="5" fillId="0" borderId="29" xfId="1" applyFont="1" applyFill="1" applyBorder="1" applyAlignment="1" applyProtection="1">
      <alignment vertical="center" wrapText="1"/>
    </xf>
    <xf numFmtId="0" fontId="5" fillId="0" borderId="30" xfId="1" applyFont="1" applyFill="1" applyBorder="1" applyAlignment="1" applyProtection="1">
      <alignment vertical="center" wrapText="1"/>
    </xf>
    <xf numFmtId="0" fontId="5" fillId="0" borderId="16" xfId="1" applyFont="1" applyFill="1" applyBorder="1" applyAlignment="1" applyProtection="1">
      <alignment vertical="center" wrapText="1"/>
    </xf>
    <xf numFmtId="0" fontId="5" fillId="0" borderId="4" xfId="1" applyFont="1" applyFill="1" applyBorder="1" applyAlignment="1" applyProtection="1">
      <alignment vertical="center" wrapText="1"/>
    </xf>
    <xf numFmtId="0" fontId="5" fillId="0" borderId="5" xfId="1" applyFont="1" applyFill="1" applyBorder="1" applyAlignment="1" applyProtection="1">
      <alignment vertical="center" wrapText="1"/>
    </xf>
    <xf numFmtId="0" fontId="5" fillId="0" borderId="6" xfId="1" applyFont="1" applyFill="1" applyBorder="1" applyAlignment="1" applyProtection="1">
      <alignment vertical="center" wrapText="1"/>
    </xf>
    <xf numFmtId="0" fontId="8" fillId="0" borderId="4" xfId="1" applyFont="1" applyFill="1" applyBorder="1" applyAlignment="1" applyProtection="1">
      <alignment horizontal="left" vertical="center" wrapText="1" indent="1"/>
    </xf>
    <xf numFmtId="0" fontId="8" fillId="0" borderId="5" xfId="1" applyFont="1" applyFill="1" applyBorder="1" applyAlignment="1" applyProtection="1">
      <alignment horizontal="left" vertical="center" wrapText="1" indent="1"/>
    </xf>
    <xf numFmtId="0" fontId="8" fillId="0" borderId="6" xfId="1" applyFont="1" applyFill="1" applyBorder="1" applyAlignment="1" applyProtection="1">
      <alignment horizontal="left" vertical="center" wrapText="1" indent="1"/>
    </xf>
    <xf numFmtId="0" fontId="7" fillId="0" borderId="4" xfId="1" applyFont="1" applyFill="1" applyBorder="1" applyAlignment="1" applyProtection="1">
      <alignment horizontal="left" vertical="center" wrapText="1" indent="2"/>
    </xf>
    <xf numFmtId="0" fontId="7" fillId="0" borderId="5" xfId="1" applyFont="1" applyFill="1" applyBorder="1" applyAlignment="1" applyProtection="1">
      <alignment horizontal="left" vertical="center" wrapText="1" indent="2"/>
    </xf>
    <xf numFmtId="0" fontId="7" fillId="0" borderId="6" xfId="1" applyFont="1" applyFill="1" applyBorder="1" applyAlignment="1" applyProtection="1">
      <alignment horizontal="left" vertical="center" wrapText="1" indent="2"/>
    </xf>
    <xf numFmtId="0" fontId="8" fillId="0" borderId="4" xfId="1" applyFont="1" applyFill="1" applyBorder="1" applyAlignment="1" applyProtection="1">
      <alignment vertical="center" wrapText="1"/>
    </xf>
    <xf numFmtId="0" fontId="8" fillId="0" borderId="5" xfId="1" applyFont="1" applyFill="1" applyBorder="1" applyAlignment="1" applyProtection="1">
      <alignment vertical="center" wrapText="1"/>
    </xf>
    <xf numFmtId="0" fontId="8" fillId="0" borderId="6" xfId="1" applyFont="1" applyFill="1" applyBorder="1" applyAlignment="1" applyProtection="1">
      <alignment vertical="center" wrapText="1"/>
    </xf>
    <xf numFmtId="0" fontId="8" fillId="0" borderId="9" xfId="1" applyFont="1" applyFill="1" applyBorder="1" applyAlignment="1" applyProtection="1">
      <alignment horizontal="center" vertical="center" wrapText="1"/>
    </xf>
    <xf numFmtId="0" fontId="8" fillId="0" borderId="8" xfId="1" applyFont="1" applyFill="1" applyBorder="1" applyAlignment="1" applyProtection="1">
      <alignment horizontal="left" vertical="center" wrapText="1"/>
    </xf>
    <xf numFmtId="0" fontId="8" fillId="0" borderId="22" xfId="2" applyFont="1" applyFill="1" applyBorder="1" applyAlignment="1" applyProtection="1">
      <alignment horizontal="left" vertical="center" wrapText="1" indent="2"/>
    </xf>
    <xf numFmtId="0" fontId="8" fillId="0" borderId="23" xfId="2" applyFont="1" applyFill="1" applyBorder="1" applyAlignment="1" applyProtection="1">
      <alignment horizontal="left" vertical="center" wrapText="1" indent="2"/>
    </xf>
    <xf numFmtId="0" fontId="8" fillId="0" borderId="24" xfId="1" applyFont="1" applyFill="1" applyBorder="1" applyAlignment="1" applyProtection="1">
      <alignment vertical="center" wrapText="1"/>
    </xf>
    <xf numFmtId="0" fontId="8" fillId="0" borderId="25" xfId="1" applyFont="1" applyFill="1" applyBorder="1" applyAlignment="1" applyProtection="1">
      <alignment vertical="center" wrapText="1"/>
    </xf>
    <xf numFmtId="0" fontId="8" fillId="0" borderId="26" xfId="1" applyFont="1" applyFill="1" applyBorder="1" applyAlignment="1" applyProtection="1">
      <alignment vertical="center" wrapText="1"/>
    </xf>
    <xf numFmtId="0" fontId="8" fillId="0" borderId="19" xfId="1" applyFont="1" applyFill="1" applyBorder="1" applyAlignment="1" applyProtection="1">
      <alignment horizontal="center" vertical="center"/>
    </xf>
    <xf numFmtId="0" fontId="8" fillId="0" borderId="43" xfId="1" applyFont="1" applyFill="1" applyBorder="1" applyAlignment="1" applyProtection="1">
      <alignment horizontal="center" vertical="center"/>
    </xf>
    <xf numFmtId="0" fontId="8" fillId="0" borderId="21" xfId="1" applyFont="1" applyFill="1" applyBorder="1" applyAlignment="1" applyProtection="1">
      <alignment horizontal="left" vertical="center" wrapText="1"/>
    </xf>
    <xf numFmtId="0" fontId="8" fillId="0" borderId="6" xfId="1" applyFont="1" applyFill="1" applyBorder="1" applyAlignment="1" applyProtection="1">
      <alignment horizontal="left" vertical="center" wrapText="1"/>
    </xf>
    <xf numFmtId="0" fontId="8" fillId="0" borderId="20" xfId="1" applyFont="1" applyFill="1" applyBorder="1" applyAlignment="1" applyProtection="1">
      <alignment horizontal="center" vertical="center"/>
    </xf>
    <xf numFmtId="0" fontId="8" fillId="0" borderId="21" xfId="1" applyFont="1" applyFill="1" applyBorder="1" applyAlignment="1" applyProtection="1">
      <alignment vertical="center" wrapText="1"/>
    </xf>
    <xf numFmtId="0" fontId="8" fillId="0" borderId="4" xfId="0" applyFont="1" applyFill="1" applyBorder="1" applyAlignment="1" applyProtection="1">
      <alignment horizontal="left" vertical="center" wrapText="1" indent="2"/>
    </xf>
    <xf numFmtId="0" fontId="8" fillId="0" borderId="5" xfId="0" applyFont="1" applyFill="1" applyBorder="1" applyAlignment="1" applyProtection="1">
      <alignment horizontal="left" vertical="center" wrapText="1" indent="2"/>
    </xf>
    <xf numFmtId="0" fontId="8" fillId="0" borderId="6" xfId="0" applyFont="1" applyFill="1" applyBorder="1" applyAlignment="1" applyProtection="1">
      <alignment horizontal="left" vertical="center" wrapText="1" indent="2"/>
    </xf>
    <xf numFmtId="0" fontId="7" fillId="0" borderId="0" xfId="1" applyFont="1" applyFill="1" applyBorder="1" applyAlignment="1" applyProtection="1">
      <alignment horizontal="left" wrapText="1"/>
    </xf>
    <xf numFmtId="0" fontId="16" fillId="3" borderId="1" xfId="1" applyFont="1" applyFill="1" applyBorder="1" applyAlignment="1" applyProtection="1">
      <alignment horizontal="center" vertical="center" wrapText="1"/>
    </xf>
    <xf numFmtId="0" fontId="16" fillId="3" borderId="2" xfId="1" applyFont="1" applyFill="1" applyBorder="1" applyAlignment="1" applyProtection="1">
      <alignment horizontal="center" vertical="center" wrapText="1"/>
    </xf>
    <xf numFmtId="0" fontId="36" fillId="0" borderId="4" xfId="1" applyFont="1" applyBorder="1" applyAlignment="1" applyProtection="1">
      <alignment horizontal="center" wrapText="1"/>
    </xf>
    <xf numFmtId="0" fontId="36" fillId="0" borderId="5" xfId="1" applyFont="1" applyBorder="1" applyAlignment="1" applyProtection="1">
      <alignment horizontal="center" wrapText="1"/>
    </xf>
    <xf numFmtId="0" fontId="36" fillId="0" borderId="6" xfId="1" applyFont="1" applyBorder="1" applyAlignment="1" applyProtection="1">
      <alignment horizontal="center" wrapText="1"/>
    </xf>
    <xf numFmtId="0" fontId="5" fillId="0" borderId="4" xfId="1" applyFont="1" applyFill="1" applyBorder="1" applyAlignment="1" applyProtection="1">
      <alignment horizontal="left" vertical="center" wrapText="1"/>
    </xf>
    <xf numFmtId="0" fontId="5" fillId="0" borderId="5" xfId="1" applyFont="1" applyFill="1" applyBorder="1" applyAlignment="1" applyProtection="1">
      <alignment horizontal="left" vertical="center" wrapText="1"/>
    </xf>
    <xf numFmtId="0" fontId="5" fillId="0" borderId="6" xfId="1" applyFont="1" applyFill="1" applyBorder="1" applyAlignment="1" applyProtection="1">
      <alignment horizontal="left" vertical="center" wrapText="1"/>
    </xf>
    <xf numFmtId="0" fontId="7" fillId="0" borderId="4" xfId="1" applyFont="1" applyFill="1" applyBorder="1" applyAlignment="1" applyProtection="1">
      <alignment horizontal="left" vertical="center" wrapText="1"/>
    </xf>
    <xf numFmtId="0" fontId="7" fillId="0" borderId="5" xfId="1" applyFont="1" applyFill="1" applyBorder="1" applyAlignment="1" applyProtection="1">
      <alignment horizontal="left" vertical="center" wrapText="1"/>
    </xf>
    <xf numFmtId="0" fontId="7" fillId="0" borderId="6" xfId="1" applyFont="1" applyFill="1" applyBorder="1" applyAlignment="1" applyProtection="1">
      <alignment horizontal="left" vertical="center" wrapText="1"/>
    </xf>
    <xf numFmtId="0" fontId="8" fillId="0" borderId="4" xfId="1" applyFont="1" applyBorder="1" applyAlignment="1" applyProtection="1">
      <alignment horizontal="left" vertical="center" wrapText="1"/>
      <protection locked="0"/>
    </xf>
    <xf numFmtId="0" fontId="8" fillId="0" borderId="5" xfId="1" applyFont="1" applyBorder="1" applyAlignment="1" applyProtection="1">
      <alignment horizontal="left" vertical="center" wrapText="1"/>
      <protection locked="0"/>
    </xf>
    <xf numFmtId="0" fontId="8" fillId="0" borderId="6" xfId="1" applyFont="1" applyBorder="1" applyAlignment="1" applyProtection="1">
      <alignment horizontal="left" vertical="center" wrapText="1"/>
      <protection locked="0"/>
    </xf>
    <xf numFmtId="0" fontId="7" fillId="0" borderId="4" xfId="1" applyFont="1" applyFill="1" applyBorder="1" applyAlignment="1" applyProtection="1">
      <alignment vertical="center" wrapText="1"/>
    </xf>
    <xf numFmtId="0" fontId="7" fillId="0" borderId="5" xfId="1" applyFont="1" applyFill="1" applyBorder="1" applyAlignment="1" applyProtection="1">
      <alignment vertical="center" wrapText="1"/>
    </xf>
    <xf numFmtId="0" fontId="7" fillId="0" borderId="6" xfId="1" applyFont="1" applyFill="1" applyBorder="1" applyAlignment="1" applyProtection="1">
      <alignment vertical="center" wrapText="1"/>
    </xf>
    <xf numFmtId="0" fontId="8" fillId="0" borderId="10" xfId="1" applyFont="1" applyFill="1" applyBorder="1" applyAlignment="1" applyProtection="1">
      <alignment vertical="center" wrapText="1"/>
    </xf>
    <xf numFmtId="0" fontId="8" fillId="0" borderId="11" xfId="1" applyFont="1" applyFill="1" applyBorder="1" applyAlignment="1" applyProtection="1">
      <alignment vertical="center" wrapText="1"/>
    </xf>
    <xf numFmtId="0" fontId="8" fillId="0" borderId="12" xfId="1" applyFont="1" applyFill="1" applyBorder="1" applyAlignment="1" applyProtection="1">
      <alignment vertical="center" wrapText="1"/>
    </xf>
    <xf numFmtId="0" fontId="8" fillId="0" borderId="14" xfId="1" applyFont="1" applyFill="1" applyBorder="1" applyAlignment="1" applyProtection="1">
      <alignment horizontal="center" vertical="center" wrapText="1"/>
    </xf>
    <xf numFmtId="0" fontId="8" fillId="0" borderId="15" xfId="1" applyFont="1" applyFill="1" applyBorder="1" applyAlignment="1" applyProtection="1">
      <alignment horizontal="left" vertical="center" wrapText="1" indent="2"/>
    </xf>
    <xf numFmtId="0" fontId="8" fillId="0" borderId="16" xfId="1" applyFont="1" applyFill="1" applyBorder="1" applyAlignment="1" applyProtection="1">
      <alignment horizontal="left" vertical="center" wrapText="1" indent="2"/>
    </xf>
    <xf numFmtId="0" fontId="8" fillId="0" borderId="9" xfId="1" applyFont="1" applyFill="1" applyBorder="1" applyAlignment="1" applyProtection="1">
      <alignment horizontal="left" vertical="center" wrapText="1"/>
    </xf>
    <xf numFmtId="0" fontId="8" fillId="0" borderId="9" xfId="1" applyFont="1" applyFill="1" applyBorder="1" applyAlignment="1" applyProtection="1">
      <alignment horizontal="left" vertical="center" wrapText="1" indent="3"/>
    </xf>
    <xf numFmtId="0" fontId="8" fillId="0" borderId="8" xfId="1" applyFont="1" applyFill="1" applyBorder="1" applyAlignment="1" applyProtection="1">
      <alignment horizontal="left" vertical="center" wrapText="1" indent="3"/>
    </xf>
    <xf numFmtId="0" fontId="2" fillId="0" borderId="0" xfId="1" applyFont="1" applyAlignment="1" applyProtection="1">
      <alignment horizontal="left" wrapText="1"/>
    </xf>
    <xf numFmtId="0" fontId="1" fillId="0" borderId="0" xfId="1" applyAlignment="1" applyProtection="1">
      <alignment horizontal="left" vertical="center" wrapText="1"/>
    </xf>
    <xf numFmtId="0" fontId="3" fillId="0" borderId="0" xfId="1" applyFont="1" applyAlignment="1" applyProtection="1">
      <alignment horizontal="center" vertical="center" wrapText="1"/>
      <protection locked="0"/>
    </xf>
    <xf numFmtId="0" fontId="1" fillId="0" borderId="0" xfId="1" applyAlignment="1" applyProtection="1">
      <alignment horizontal="center" vertical="top" wrapText="1"/>
      <protection locked="0"/>
    </xf>
    <xf numFmtId="0" fontId="4" fillId="0" borderId="0" xfId="1" applyFont="1" applyAlignment="1" applyProtection="1">
      <alignment horizontal="center" vertical="center" wrapText="1"/>
    </xf>
    <xf numFmtId="0" fontId="7" fillId="0" borderId="0" xfId="1" applyFont="1" applyAlignment="1" applyProtection="1">
      <alignment horizontal="left" vertical="center"/>
    </xf>
    <xf numFmtId="0" fontId="8" fillId="0" borderId="4" xfId="1" applyFont="1" applyFill="1" applyBorder="1" applyAlignment="1" applyProtection="1">
      <alignment horizontal="left" vertical="center" wrapText="1"/>
    </xf>
    <xf numFmtId="0" fontId="8" fillId="0" borderId="5" xfId="1" applyFont="1" applyFill="1" applyBorder="1" applyAlignment="1" applyProtection="1">
      <alignment horizontal="left" vertical="center" wrapText="1"/>
    </xf>
    <xf numFmtId="0" fontId="8" fillId="0" borderId="21" xfId="3" applyFont="1" applyFill="1" applyBorder="1" applyAlignment="1" applyProtection="1">
      <alignment horizontal="center" vertical="center" wrapText="1"/>
    </xf>
    <xf numFmtId="0" fontId="8" fillId="0" borderId="5" xfId="3" applyFont="1" applyFill="1" applyBorder="1" applyAlignment="1" applyProtection="1">
      <alignment horizontal="center" vertical="center" wrapText="1"/>
    </xf>
    <xf numFmtId="0" fontId="8" fillId="0" borderId="6" xfId="3" applyFont="1" applyFill="1" applyBorder="1" applyAlignment="1" applyProtection="1">
      <alignment horizontal="center" vertical="center" wrapText="1"/>
    </xf>
    <xf numFmtId="0" fontId="0" fillId="0" borderId="0" xfId="0"/>
    <xf numFmtId="0" fontId="16" fillId="0" borderId="33" xfId="1" applyFont="1" applyFill="1" applyBorder="1" applyAlignment="1" applyProtection="1">
      <alignment horizontal="center" vertical="center" textRotation="90" wrapText="1"/>
    </xf>
    <xf numFmtId="0" fontId="16" fillId="0" borderId="9" xfId="1" applyFont="1" applyFill="1" applyBorder="1" applyAlignment="1" applyProtection="1">
      <alignment horizontal="center" vertical="center" textRotation="90" wrapText="1"/>
    </xf>
    <xf numFmtId="0" fontId="16" fillId="0" borderId="14" xfId="1" applyFont="1" applyFill="1" applyBorder="1" applyAlignment="1" applyProtection="1">
      <alignment horizontal="center" vertical="center" textRotation="90" wrapText="1"/>
    </xf>
    <xf numFmtId="0" fontId="7" fillId="0" borderId="37" xfId="1" applyFont="1" applyFill="1" applyBorder="1" applyAlignment="1" applyProtection="1">
      <alignment vertical="center" wrapText="1"/>
    </xf>
    <xf numFmtId="0" fontId="8" fillId="0" borderId="8" xfId="1" applyFont="1" applyFill="1" applyBorder="1" applyAlignment="1" applyProtection="1">
      <alignment vertical="center" wrapText="1"/>
    </xf>
    <xf numFmtId="0" fontId="8" fillId="0" borderId="21" xfId="1" applyFont="1" applyFill="1" applyBorder="1" applyAlignment="1" applyProtection="1">
      <alignment horizontal="left" vertical="center" wrapText="1" indent="2"/>
    </xf>
    <xf numFmtId="0" fontId="8" fillId="0" borderId="5" xfId="1" applyFont="1" applyFill="1" applyBorder="1" applyAlignment="1" applyProtection="1">
      <alignment horizontal="left" vertical="center" wrapText="1" indent="2"/>
    </xf>
    <xf numFmtId="0" fontId="8" fillId="0" borderId="6" xfId="1" applyFont="1" applyFill="1" applyBorder="1" applyAlignment="1" applyProtection="1">
      <alignment horizontal="left" vertical="center" wrapText="1" indent="2"/>
    </xf>
    <xf numFmtId="0" fontId="7" fillId="0" borderId="17" xfId="1" applyFont="1" applyFill="1" applyBorder="1" applyAlignment="1" applyProtection="1">
      <alignment vertical="center" wrapText="1"/>
    </xf>
    <xf numFmtId="0" fontId="16" fillId="0" borderId="43" xfId="1" applyFont="1" applyFill="1" applyBorder="1" applyAlignment="1" applyProtection="1">
      <alignment horizontal="center" vertical="center" textRotation="90" wrapText="1"/>
    </xf>
    <xf numFmtId="0" fontId="16" fillId="0" borderId="19" xfId="1" applyFont="1" applyFill="1" applyBorder="1" applyAlignment="1" applyProtection="1">
      <alignment horizontal="center" vertical="center" textRotation="90" wrapText="1"/>
    </xf>
    <xf numFmtId="0" fontId="7" fillId="0" borderId="28" xfId="1" applyFont="1" applyFill="1" applyBorder="1" applyAlignment="1" applyProtection="1">
      <alignment vertical="center" wrapText="1"/>
    </xf>
    <xf numFmtId="0" fontId="15" fillId="0" borderId="39" xfId="1" applyFont="1" applyFill="1" applyBorder="1" applyAlignment="1" applyProtection="1">
      <alignment horizontal="center" vertical="center" textRotation="90" wrapText="1"/>
    </xf>
    <xf numFmtId="0" fontId="1" fillId="0" borderId="20" xfId="1" applyFont="1" applyBorder="1" applyProtection="1"/>
    <xf numFmtId="0" fontId="1" fillId="0" borderId="41" xfId="1" applyFont="1" applyBorder="1" applyProtection="1"/>
    <xf numFmtId="0" fontId="7" fillId="3" borderId="1" xfId="1" applyFont="1" applyFill="1" applyBorder="1" applyAlignment="1" applyProtection="1">
      <alignment horizontal="center" vertical="center" wrapText="1"/>
    </xf>
    <xf numFmtId="0" fontId="7" fillId="3" borderId="2" xfId="1" applyFont="1" applyFill="1" applyBorder="1" applyAlignment="1" applyProtection="1">
      <alignment horizontal="center" vertical="center" wrapText="1"/>
    </xf>
    <xf numFmtId="0" fontId="7" fillId="3" borderId="31" xfId="1" applyFont="1" applyFill="1" applyBorder="1" applyAlignment="1" applyProtection="1">
      <alignment horizontal="center" vertical="center" wrapText="1"/>
    </xf>
    <xf numFmtId="0" fontId="9" fillId="0" borderId="9" xfId="1" applyFont="1" applyBorder="1" applyAlignment="1" applyProtection="1">
      <alignment horizontal="center" vertical="center" wrapText="1"/>
    </xf>
    <xf numFmtId="0" fontId="9" fillId="0" borderId="8" xfId="1" applyFont="1" applyBorder="1" applyAlignment="1" applyProtection="1">
      <alignment horizontal="center" vertical="center" wrapText="1"/>
    </xf>
    <xf numFmtId="0" fontId="7" fillId="0" borderId="33" xfId="1" applyFont="1" applyFill="1" applyBorder="1" applyAlignment="1" applyProtection="1">
      <alignment horizontal="center" vertical="center" textRotation="90" wrapText="1"/>
    </xf>
    <xf numFmtId="0" fontId="7" fillId="0" borderId="9" xfId="1" applyFont="1" applyFill="1" applyBorder="1" applyAlignment="1" applyProtection="1">
      <alignment horizontal="center" vertical="center" textRotation="90" wrapText="1"/>
    </xf>
    <xf numFmtId="0" fontId="7" fillId="0" borderId="14" xfId="1" applyFont="1" applyFill="1" applyBorder="1" applyAlignment="1" applyProtection="1">
      <alignment horizontal="center" vertical="center" textRotation="90" wrapText="1"/>
    </xf>
    <xf numFmtId="0" fontId="7" fillId="0" borderId="34" xfId="1" applyFont="1" applyFill="1" applyBorder="1" applyAlignment="1" applyProtection="1">
      <alignment vertical="center" wrapText="1"/>
    </xf>
    <xf numFmtId="0" fontId="7" fillId="0" borderId="35" xfId="1" applyFont="1" applyFill="1" applyBorder="1" applyAlignment="1" applyProtection="1">
      <alignment vertical="center" wrapText="1"/>
    </xf>
    <xf numFmtId="0" fontId="7" fillId="0" borderId="36" xfId="1" applyFont="1" applyFill="1" applyBorder="1" applyAlignment="1" applyProtection="1">
      <alignment vertical="center" wrapText="1"/>
    </xf>
    <xf numFmtId="0" fontId="8" fillId="0" borderId="27" xfId="1" applyFont="1" applyFill="1" applyBorder="1" applyAlignment="1" applyProtection="1">
      <alignment horizontal="left" vertical="center" wrapText="1"/>
    </xf>
    <xf numFmtId="0" fontId="8" fillId="0" borderId="38" xfId="1" applyFont="1" applyFill="1" applyBorder="1" applyAlignment="1" applyProtection="1">
      <alignment horizontal="left" vertical="center" wrapText="1"/>
    </xf>
    <xf numFmtId="0" fontId="8" fillId="0" borderId="28" xfId="1" applyFont="1" applyFill="1" applyBorder="1" applyAlignment="1" applyProtection="1">
      <alignment horizontal="left" vertical="center" wrapText="1"/>
    </xf>
    <xf numFmtId="0" fontId="5" fillId="4" borderId="51" xfId="2" applyFont="1" applyFill="1" applyBorder="1" applyAlignment="1" applyProtection="1">
      <alignment horizontal="center" vertical="center" wrapText="1"/>
    </xf>
    <xf numFmtId="0" fontId="5" fillId="4" borderId="52" xfId="2" applyFont="1" applyFill="1" applyBorder="1" applyAlignment="1" applyProtection="1">
      <alignment horizontal="center" vertical="center" wrapText="1"/>
    </xf>
    <xf numFmtId="0" fontId="5" fillId="4" borderId="64" xfId="2" applyFont="1" applyFill="1" applyBorder="1" applyAlignment="1" applyProtection="1">
      <alignment horizontal="center" vertical="center" wrapText="1"/>
    </xf>
    <xf numFmtId="0" fontId="7" fillId="0" borderId="22" xfId="2" applyFont="1" applyBorder="1" applyAlignment="1" applyProtection="1">
      <alignment horizontal="left" vertical="center" wrapText="1"/>
    </xf>
    <xf numFmtId="0" fontId="7" fillId="0" borderId="23" xfId="2" applyFont="1" applyBorder="1" applyAlignment="1" applyProtection="1">
      <alignment horizontal="left" vertical="center" wrapText="1"/>
    </xf>
    <xf numFmtId="0" fontId="0" fillId="0" borderId="22" xfId="2" applyFont="1" applyBorder="1" applyAlignment="1" applyProtection="1">
      <alignment horizontal="center" vertical="center"/>
    </xf>
    <xf numFmtId="0" fontId="17" fillId="0" borderId="22" xfId="2" applyFont="1" applyBorder="1" applyAlignment="1" applyProtection="1">
      <alignment horizontal="center" vertical="center"/>
    </xf>
    <xf numFmtId="0" fontId="17" fillId="0" borderId="67" xfId="2" applyFont="1" applyBorder="1" applyAlignment="1" applyProtection="1">
      <alignment horizontal="center" vertical="center"/>
    </xf>
    <xf numFmtId="0" fontId="8" fillId="0" borderId="23" xfId="2" applyFont="1" applyBorder="1" applyAlignment="1" applyProtection="1">
      <alignment horizontal="left" vertical="center" wrapText="1" indent="1"/>
    </xf>
    <xf numFmtId="0" fontId="7" fillId="0" borderId="68" xfId="2" applyFont="1" applyBorder="1" applyAlignment="1" applyProtection="1">
      <alignment horizontal="left" vertical="center" wrapText="1"/>
    </xf>
    <xf numFmtId="0" fontId="14" fillId="0" borderId="0" xfId="2" quotePrefix="1" applyFont="1" applyAlignment="1" applyProtection="1">
      <alignment horizontal="left" vertical="center" wrapText="1"/>
    </xf>
    <xf numFmtId="0" fontId="8" fillId="0" borderId="59" xfId="2" applyFont="1" applyBorder="1" applyAlignment="1" applyProtection="1">
      <alignment horizontal="center" vertical="center" wrapText="1"/>
    </xf>
    <xf numFmtId="0" fontId="8" fillId="0" borderId="60" xfId="2" applyFont="1" applyBorder="1" applyAlignment="1" applyProtection="1">
      <alignment horizontal="center" vertical="center" wrapText="1"/>
    </xf>
    <xf numFmtId="0" fontId="8" fillId="0" borderId="61" xfId="2" applyFont="1" applyBorder="1" applyAlignment="1" applyProtection="1">
      <alignment horizontal="center" vertical="center" wrapText="1"/>
    </xf>
    <xf numFmtId="0" fontId="7" fillId="3" borderId="44" xfId="2" applyFont="1" applyFill="1" applyBorder="1" applyAlignment="1" applyProtection="1">
      <alignment horizontal="center" vertical="center" wrapText="1"/>
    </xf>
    <xf numFmtId="0" fontId="7" fillId="3" borderId="45" xfId="2" applyFont="1" applyFill="1" applyBorder="1" applyAlignment="1" applyProtection="1">
      <alignment horizontal="center" vertical="center" wrapText="1"/>
    </xf>
    <xf numFmtId="0" fontId="7" fillId="3" borderId="46" xfId="2" applyFont="1" applyFill="1" applyBorder="1" applyAlignment="1" applyProtection="1">
      <alignment horizontal="center" vertical="center" wrapText="1"/>
    </xf>
    <xf numFmtId="0" fontId="7" fillId="3" borderId="51" xfId="2" applyFont="1" applyFill="1" applyBorder="1" applyAlignment="1" applyProtection="1">
      <alignment horizontal="center" vertical="center" wrapText="1"/>
    </xf>
    <xf numFmtId="0" fontId="7" fillId="3" borderId="52" xfId="2" applyFont="1" applyFill="1" applyBorder="1" applyAlignment="1" applyProtection="1">
      <alignment horizontal="center" vertical="center" wrapText="1"/>
    </xf>
    <xf numFmtId="0" fontId="7" fillId="3" borderId="53" xfId="2" applyFont="1" applyFill="1" applyBorder="1" applyAlignment="1" applyProtection="1">
      <alignment horizontal="center" vertical="center" wrapText="1"/>
    </xf>
    <xf numFmtId="0" fontId="7" fillId="3" borderId="47" xfId="2" applyFont="1" applyFill="1" applyBorder="1" applyAlignment="1" applyProtection="1">
      <alignment horizontal="center" vertical="center" wrapText="1"/>
    </xf>
    <xf numFmtId="0" fontId="7" fillId="3" borderId="54" xfId="2" applyFont="1" applyFill="1" applyBorder="1" applyAlignment="1" applyProtection="1">
      <alignment horizontal="center" vertical="center" wrapText="1"/>
    </xf>
    <xf numFmtId="0" fontId="7" fillId="3" borderId="48" xfId="2" applyFont="1" applyFill="1" applyBorder="1" applyAlignment="1" applyProtection="1">
      <alignment horizontal="center" vertical="center" wrapText="1"/>
    </xf>
    <xf numFmtId="0" fontId="7" fillId="3" borderId="55" xfId="2" applyFont="1" applyFill="1" applyBorder="1" applyAlignment="1" applyProtection="1">
      <alignment horizontal="center" vertical="center" wrapText="1"/>
    </xf>
    <xf numFmtId="0" fontId="7" fillId="3" borderId="49" xfId="2" applyFont="1" applyFill="1" applyBorder="1" applyAlignment="1" applyProtection="1">
      <alignment horizontal="left" vertical="center" wrapText="1"/>
    </xf>
    <xf numFmtId="0" fontId="7" fillId="3" borderId="50" xfId="2" applyFont="1" applyFill="1" applyBorder="1" applyAlignment="1" applyProtection="1">
      <alignment horizontal="left" vertical="center" wrapText="1"/>
    </xf>
    <xf numFmtId="0" fontId="7" fillId="3" borderId="56" xfId="2" applyFont="1" applyFill="1" applyBorder="1" applyAlignment="1" applyProtection="1">
      <alignment horizontal="center" vertical="center" wrapText="1"/>
    </xf>
    <xf numFmtId="0" fontId="7" fillId="3" borderId="57" xfId="2" applyFont="1" applyFill="1" applyBorder="1" applyAlignment="1" applyProtection="1">
      <alignment horizontal="center" vertical="center" wrapText="1"/>
    </xf>
    <xf numFmtId="0" fontId="7" fillId="3" borderId="58" xfId="2" applyFont="1" applyFill="1" applyBorder="1" applyAlignment="1" applyProtection="1">
      <alignment horizontal="center" vertical="center" wrapText="1"/>
    </xf>
    <xf numFmtId="49" fontId="5" fillId="0" borderId="0" xfId="2" applyNumberFormat="1" applyFont="1" applyBorder="1" applyAlignment="1" applyProtection="1">
      <alignment horizontal="left" vertical="center" wrapText="1"/>
    </xf>
    <xf numFmtId="0" fontId="8" fillId="0" borderId="52" xfId="2" applyFont="1" applyFill="1" applyBorder="1" applyAlignment="1" applyProtection="1">
      <alignment horizontal="left" vertical="center" wrapText="1"/>
    </xf>
    <xf numFmtId="0" fontId="8" fillId="0" borderId="53" xfId="2" applyFont="1" applyFill="1" applyBorder="1" applyAlignment="1" applyProtection="1">
      <alignment horizontal="left" vertical="center" wrapText="1"/>
    </xf>
    <xf numFmtId="0" fontId="8" fillId="0" borderId="52" xfId="2" applyFont="1" applyFill="1" applyBorder="1" applyAlignment="1" applyProtection="1">
      <alignment horizontal="left" vertical="center" wrapText="1" indent="2"/>
    </xf>
    <xf numFmtId="0" fontId="8" fillId="0" borderId="53" xfId="2" applyFont="1" applyFill="1" applyBorder="1" applyAlignment="1" applyProtection="1">
      <alignment horizontal="left" vertical="center" wrapText="1" indent="2"/>
    </xf>
    <xf numFmtId="0" fontId="8" fillId="0" borderId="8" xfId="2" applyFont="1" applyFill="1" applyBorder="1" applyAlignment="1" applyProtection="1">
      <alignment horizontal="left" vertical="center" wrapText="1"/>
    </xf>
    <xf numFmtId="0" fontId="8" fillId="0" borderId="73" xfId="2" applyFont="1" applyFill="1" applyBorder="1" applyAlignment="1" applyProtection="1">
      <alignment horizontal="left" vertical="center" wrapText="1"/>
    </xf>
    <xf numFmtId="0" fontId="8" fillId="0" borderId="76" xfId="2" applyFont="1" applyFill="1" applyBorder="1" applyAlignment="1" applyProtection="1">
      <alignment horizontal="left" vertical="center" wrapText="1"/>
    </xf>
    <xf numFmtId="0" fontId="8" fillId="0" borderId="70" xfId="2" applyFont="1" applyFill="1" applyBorder="1" applyAlignment="1" applyProtection="1">
      <alignment horizontal="left" vertical="center" wrapText="1"/>
    </xf>
    <xf numFmtId="0" fontId="8" fillId="0" borderId="22" xfId="2" applyFont="1" applyFill="1" applyBorder="1" applyAlignment="1" applyProtection="1">
      <alignment horizontal="left" vertical="center" wrapText="1"/>
    </xf>
    <xf numFmtId="0" fontId="8" fillId="0" borderId="59" xfId="2" applyFont="1" applyFill="1" applyBorder="1" applyAlignment="1" applyProtection="1">
      <alignment horizontal="left" vertical="center" wrapText="1" indent="4"/>
    </xf>
    <xf numFmtId="0" fontId="8" fillId="0" borderId="60" xfId="2" applyFont="1" applyFill="1" applyBorder="1" applyAlignment="1" applyProtection="1">
      <alignment horizontal="left" vertical="center" wrapText="1" indent="4"/>
    </xf>
    <xf numFmtId="0" fontId="8" fillId="0" borderId="61" xfId="2" applyFont="1" applyFill="1" applyBorder="1" applyAlignment="1" applyProtection="1">
      <alignment horizontal="left" vertical="center" wrapText="1" indent="4"/>
    </xf>
    <xf numFmtId="0" fontId="8" fillId="0" borderId="9" xfId="2" applyFont="1" applyBorder="1" applyAlignment="1" applyProtection="1">
      <alignment horizontal="center" vertical="center" wrapText="1"/>
    </xf>
    <xf numFmtId="0" fontId="8" fillId="0" borderId="19" xfId="2" applyFont="1" applyBorder="1" applyAlignment="1" applyProtection="1">
      <alignment horizontal="center" vertical="center" wrapText="1"/>
    </xf>
    <xf numFmtId="0" fontId="8" fillId="0" borderId="60" xfId="2" applyFont="1" applyFill="1" applyBorder="1" applyAlignment="1" applyProtection="1">
      <alignment horizontal="left" vertical="center" wrapText="1"/>
    </xf>
    <xf numFmtId="0" fontId="8" fillId="0" borderId="61" xfId="2" applyFont="1" applyFill="1" applyBorder="1" applyAlignment="1" applyProtection="1">
      <alignment horizontal="left" vertical="center" wrapText="1"/>
    </xf>
    <xf numFmtId="0" fontId="8" fillId="0" borderId="14" xfId="2" applyFont="1" applyFill="1" applyBorder="1" applyAlignment="1" applyProtection="1">
      <alignment horizontal="left" vertical="center" wrapText="1"/>
    </xf>
    <xf numFmtId="0" fontId="8" fillId="0" borderId="17" xfId="2" applyFont="1" applyFill="1" applyBorder="1" applyAlignment="1" applyProtection="1">
      <alignment horizontal="left" vertical="center" wrapText="1"/>
    </xf>
    <xf numFmtId="0" fontId="7" fillId="0" borderId="0" xfId="2" applyFont="1" applyBorder="1" applyAlignment="1" applyProtection="1">
      <alignment horizontal="left" wrapText="1"/>
    </xf>
    <xf numFmtId="0" fontId="7" fillId="3" borderId="33" xfId="2" applyFont="1" applyFill="1" applyBorder="1" applyAlignment="1" applyProtection="1">
      <alignment horizontal="center" vertical="center" wrapText="1"/>
    </xf>
    <xf numFmtId="0" fontId="7" fillId="3" borderId="37" xfId="2" applyFont="1" applyFill="1" applyBorder="1" applyAlignment="1" applyProtection="1">
      <alignment horizontal="center" vertical="center" wrapText="1"/>
    </xf>
    <xf numFmtId="0" fontId="9" fillId="0" borderId="22" xfId="2" applyFont="1" applyBorder="1" applyAlignment="1" applyProtection="1">
      <alignment horizontal="center" vertical="top" wrapText="1"/>
    </xf>
    <xf numFmtId="0" fontId="9" fillId="0" borderId="70" xfId="2" applyFont="1" applyBorder="1" applyAlignment="1" applyProtection="1">
      <alignment horizontal="center" vertical="top" wrapText="1"/>
    </xf>
    <xf numFmtId="0" fontId="8" fillId="0" borderId="22" xfId="2" applyFont="1" applyBorder="1" applyAlignment="1" applyProtection="1">
      <alignment horizontal="left" vertical="center" wrapText="1"/>
    </xf>
    <xf numFmtId="0" fontId="8" fillId="0" borderId="70" xfId="2" applyFont="1" applyBorder="1" applyAlignment="1" applyProtection="1">
      <alignment horizontal="left" vertical="center" wrapText="1"/>
    </xf>
    <xf numFmtId="0" fontId="8" fillId="0" borderId="71" xfId="2" applyFont="1" applyBorder="1" applyAlignment="1" applyProtection="1">
      <alignment horizontal="center" vertical="center" wrapText="1"/>
    </xf>
    <xf numFmtId="0" fontId="8" fillId="0" borderId="72" xfId="2" applyFont="1" applyBorder="1" applyAlignment="1" applyProtection="1">
      <alignment horizontal="center" vertical="center" wrapText="1"/>
    </xf>
    <xf numFmtId="0" fontId="8" fillId="0" borderId="73" xfId="2" applyFont="1" applyBorder="1" applyAlignment="1" applyProtection="1">
      <alignment horizontal="center" vertical="center" wrapText="1"/>
    </xf>
    <xf numFmtId="0" fontId="8" fillId="0" borderId="56" xfId="2" applyFont="1" applyBorder="1" applyAlignment="1" applyProtection="1">
      <alignment horizontal="left" vertical="center" wrapText="1"/>
    </xf>
    <xf numFmtId="0" fontId="8" fillId="0" borderId="52" xfId="2" applyFont="1" applyBorder="1" applyAlignment="1" applyProtection="1">
      <alignment horizontal="left" vertical="center" wrapText="1"/>
    </xf>
    <xf numFmtId="0" fontId="8" fillId="0" borderId="53" xfId="2" applyFont="1" applyBorder="1" applyAlignment="1" applyProtection="1">
      <alignment horizontal="left" vertical="center" wrapText="1"/>
    </xf>
    <xf numFmtId="0" fontId="8" fillId="0" borderId="71" xfId="2" applyFont="1" applyBorder="1" applyAlignment="1" applyProtection="1">
      <alignment horizontal="left" vertical="center" wrapText="1"/>
    </xf>
    <xf numFmtId="0" fontId="8" fillId="0" borderId="20" xfId="2" applyFont="1" applyBorder="1" applyAlignment="1" applyProtection="1">
      <alignment horizontal="center" vertical="center" wrapText="1"/>
    </xf>
    <xf numFmtId="0" fontId="8" fillId="0" borderId="43" xfId="2" applyFont="1" applyBorder="1" applyAlignment="1" applyProtection="1">
      <alignment horizontal="center" vertical="center" wrapText="1"/>
    </xf>
    <xf numFmtId="0" fontId="8" fillId="0" borderId="60" xfId="2" applyFont="1" applyBorder="1" applyAlignment="1" applyProtection="1">
      <alignment horizontal="left" vertical="center" wrapText="1"/>
    </xf>
    <xf numFmtId="0" fontId="8" fillId="0" borderId="61" xfId="2" applyFont="1" applyBorder="1" applyAlignment="1" applyProtection="1">
      <alignment horizontal="left" vertical="center" wrapText="1"/>
    </xf>
    <xf numFmtId="0" fontId="8" fillId="0" borderId="21" xfId="2" applyFont="1" applyBorder="1" applyAlignment="1" applyProtection="1">
      <alignment horizontal="left" vertical="center" wrapText="1"/>
    </xf>
    <xf numFmtId="0" fontId="8" fillId="0" borderId="6" xfId="2" applyFont="1" applyBorder="1" applyAlignment="1" applyProtection="1">
      <alignment horizontal="left" vertical="center" wrapText="1"/>
    </xf>
    <xf numFmtId="0" fontId="8" fillId="0" borderId="0" xfId="2" applyFont="1" applyBorder="1" applyAlignment="1" applyProtection="1">
      <alignment horizontal="left" vertical="center" wrapText="1"/>
    </xf>
    <xf numFmtId="0" fontId="8" fillId="0" borderId="74" xfId="2" applyFont="1" applyBorder="1" applyAlignment="1" applyProtection="1">
      <alignment horizontal="left" vertical="center" wrapText="1"/>
    </xf>
    <xf numFmtId="0" fontId="8" fillId="0" borderId="21" xfId="2" applyFont="1" applyBorder="1" applyAlignment="1" applyProtection="1">
      <alignment horizontal="center" vertical="center" wrapText="1"/>
    </xf>
    <xf numFmtId="0" fontId="8" fillId="0" borderId="6" xfId="2" applyFont="1" applyBorder="1" applyAlignment="1" applyProtection="1">
      <alignment horizontal="center" vertical="center" wrapText="1"/>
    </xf>
  </cellXfs>
  <cellStyles count="29">
    <cellStyle name="Dane wej?ciowe" xfId="7" xr:uid="{00000000-0005-0000-0000-000000000000}"/>
    <cellStyle name="Dane wyj?ciowe" xfId="8" xr:uid="{00000000-0005-0000-0000-000001000000}"/>
    <cellStyle name="Excel Built-in Normal" xfId="2" xr:uid="{00000000-0005-0000-0000-000000000000}"/>
    <cellStyle name="Excel Built-in Normal 2" xfId="27" xr:uid="{00000000-0005-0000-0000-000002000000}"/>
    <cellStyle name="Komórka po??czona" xfId="9" xr:uid="{00000000-0005-0000-0000-000003000000}"/>
    <cellStyle name="Nag?ówek 1" xfId="10" xr:uid="{00000000-0005-0000-0000-000004000000}"/>
    <cellStyle name="Nag?ówek 2" xfId="11" xr:uid="{00000000-0005-0000-0000-000005000000}"/>
    <cellStyle name="Nag?ówek 3" xfId="12" xr:uid="{00000000-0005-0000-0000-000006000000}"/>
    <cellStyle name="Nag?ówek 4" xfId="13" xr:uid="{00000000-0005-0000-0000-000007000000}"/>
    <cellStyle name="Normalny" xfId="0" builtinId="0"/>
    <cellStyle name="Normalny 2" xfId="1" xr:uid="{00000000-0005-0000-0000-000002000000}"/>
    <cellStyle name="Normalny 2 2" xfId="3" xr:uid="{00000000-0005-0000-0000-000003000000}"/>
    <cellStyle name="Normalny 2 3" xfId="15" xr:uid="{00000000-0005-0000-0000-00000B000000}"/>
    <cellStyle name="Normalny 2 4" xfId="6" xr:uid="{00000000-0005-0000-0000-00000C000000}"/>
    <cellStyle name="Normalny 2 5" xfId="14" xr:uid="{00000000-0005-0000-0000-000009000000}"/>
    <cellStyle name="Normalny 3" xfId="4" xr:uid="{00000000-0005-0000-0000-000031000000}"/>
    <cellStyle name="Normalny 3 2" xfId="17" xr:uid="{00000000-0005-0000-0000-00000E000000}"/>
    <cellStyle name="Normalny 3 3" xfId="16" xr:uid="{00000000-0005-0000-0000-00000D000000}"/>
    <cellStyle name="Normalny 3_Osoby Prawne - ZBIORCZO (2)" xfId="18" xr:uid="{00000000-0005-0000-0000-00000F000000}"/>
    <cellStyle name="Normalny 4" xfId="19" xr:uid="{00000000-0005-0000-0000-000010000000}"/>
    <cellStyle name="Normalny 5" xfId="20" xr:uid="{00000000-0005-0000-0000-000011000000}"/>
    <cellStyle name="Normalny 6" xfId="28" xr:uid="{00000000-0005-0000-0000-000012000000}"/>
    <cellStyle name="Normalny 7" xfId="5" xr:uid="{00000000-0005-0000-0000-00003A000000}"/>
    <cellStyle name="Procentowy 2" xfId="21" xr:uid="{00000000-0005-0000-0000-000014000000}"/>
    <cellStyle name="Procentowy 2 2" xfId="22" xr:uid="{00000000-0005-0000-0000-000015000000}"/>
    <cellStyle name="Tekst obja?nienia" xfId="23" xr:uid="{00000000-0005-0000-0000-000016000000}"/>
    <cellStyle name="Tekst ostrze?enia" xfId="24" xr:uid="{00000000-0005-0000-0000-000017000000}"/>
    <cellStyle name="Tytu?" xfId="25" xr:uid="{00000000-0005-0000-0000-000018000000}"/>
    <cellStyle name="Z?e" xfId="26" xr:uid="{00000000-0005-0000-0000-00001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73"/>
  <sheetViews>
    <sheetView tabSelected="1" workbookViewId="0">
      <selection sqref="A1:I74"/>
    </sheetView>
  </sheetViews>
  <sheetFormatPr defaultRowHeight="27" customHeight="1"/>
  <cols>
    <col min="3" max="3" width="57.5703125" customWidth="1" collapsed="1"/>
    <col min="4" max="4" width="5.7109375" customWidth="1" collapsed="1"/>
    <col min="5" max="5" width="12" style="93" customWidth="1" collapsed="1"/>
    <col min="6" max="6" width="10.5703125" style="93" customWidth="1" collapsed="1"/>
    <col min="7" max="7" width="17" style="93" customWidth="1" collapsed="1"/>
    <col min="8" max="8" width="10.5703125" style="93" customWidth="1" collapsed="1"/>
    <col min="9" max="9" width="17" style="93" customWidth="1" collapsed="1"/>
    <col min="12" max="12" width="37.42578125" customWidth="1"/>
  </cols>
  <sheetData>
    <row r="1" spans="1:9" ht="24.75" customHeight="1">
      <c r="A1" s="194"/>
      <c r="B1" s="194"/>
      <c r="C1" s="194"/>
      <c r="D1" s="1"/>
      <c r="E1" s="91"/>
      <c r="F1" s="91"/>
      <c r="G1" s="91"/>
      <c r="H1" s="91"/>
      <c r="I1" s="91"/>
    </row>
    <row r="2" spans="1:9" ht="15" customHeight="1">
      <c r="A2" s="195"/>
      <c r="B2" s="195"/>
      <c r="C2" s="195"/>
      <c r="D2" s="1"/>
      <c r="E2" s="92"/>
      <c r="F2" s="92"/>
      <c r="G2" s="92"/>
      <c r="H2" s="92"/>
      <c r="I2" s="92"/>
    </row>
    <row r="3" spans="1:9" ht="33" customHeight="1">
      <c r="A3" s="196" t="s">
        <v>160</v>
      </c>
      <c r="B3" s="196"/>
      <c r="C3" s="196"/>
      <c r="D3" s="196"/>
      <c r="E3" s="196"/>
    </row>
    <row r="4" spans="1:9" ht="27" customHeight="1">
      <c r="A4" s="197" t="s">
        <v>0</v>
      </c>
      <c r="B4" s="197"/>
      <c r="C4" s="197"/>
      <c r="D4" s="197"/>
      <c r="E4" s="197"/>
    </row>
    <row r="5" spans="1:9" ht="27" customHeight="1">
      <c r="A5" s="198" t="s">
        <v>169</v>
      </c>
      <c r="B5" s="198"/>
      <c r="C5" s="198"/>
      <c r="D5" s="198"/>
      <c r="E5" s="198"/>
    </row>
    <row r="6" spans="1:9" ht="17.45" customHeight="1">
      <c r="A6" s="2"/>
      <c r="B6" s="2"/>
      <c r="C6" s="2"/>
      <c r="D6" s="2"/>
      <c r="E6" s="94"/>
      <c r="F6" s="94"/>
      <c r="G6" s="94"/>
      <c r="H6" s="94"/>
      <c r="I6" s="94"/>
    </row>
    <row r="7" spans="1:9" ht="27" customHeight="1">
      <c r="A7" s="199" t="s">
        <v>1</v>
      </c>
      <c r="B7" s="199"/>
      <c r="C7" s="199"/>
      <c r="D7" s="199"/>
      <c r="E7" s="92"/>
      <c r="F7" s="92"/>
      <c r="G7" s="92"/>
      <c r="H7" s="92"/>
      <c r="I7" s="92"/>
    </row>
    <row r="8" spans="1:9" ht="15.6" customHeight="1" thickBot="1">
      <c r="A8" s="3" t="s">
        <v>2</v>
      </c>
      <c r="B8" s="4"/>
      <c r="C8" s="4"/>
      <c r="D8" s="1"/>
      <c r="E8" s="92"/>
      <c r="F8" s="92"/>
      <c r="G8" s="92"/>
      <c r="H8" s="92"/>
      <c r="I8" s="92"/>
    </row>
    <row r="9" spans="1:9" s="113" customFormat="1" ht="32.25" customHeight="1">
      <c r="A9" s="168" t="s">
        <v>87</v>
      </c>
      <c r="B9" s="169"/>
      <c r="C9" s="169"/>
      <c r="D9" s="169"/>
      <c r="E9" s="112" t="s">
        <v>154</v>
      </c>
      <c r="F9" s="112" t="s">
        <v>161</v>
      </c>
      <c r="G9" s="112" t="s">
        <v>162</v>
      </c>
      <c r="H9" s="112" t="s">
        <v>170</v>
      </c>
      <c r="I9" s="112" t="s">
        <v>171</v>
      </c>
    </row>
    <row r="10" spans="1:9" s="90" customFormat="1" ht="13.9" customHeight="1">
      <c r="A10" s="170">
        <v>1</v>
      </c>
      <c r="B10" s="171"/>
      <c r="C10" s="171"/>
      <c r="D10" s="172"/>
      <c r="E10" s="89">
        <v>2</v>
      </c>
      <c r="F10" s="89">
        <v>3</v>
      </c>
      <c r="G10" s="89">
        <v>4</v>
      </c>
      <c r="H10" s="89">
        <v>3</v>
      </c>
      <c r="I10" s="89">
        <v>4</v>
      </c>
    </row>
    <row r="11" spans="1:9" ht="27" customHeight="1">
      <c r="A11" s="173" t="s">
        <v>3</v>
      </c>
      <c r="B11" s="174"/>
      <c r="C11" s="175"/>
      <c r="D11" s="115" t="s">
        <v>4</v>
      </c>
      <c r="E11" s="95">
        <f>E12+E29</f>
        <v>31449.800000000003</v>
      </c>
      <c r="F11" s="95">
        <f t="shared" ref="F11:G11" si="0">F12+F29</f>
        <v>565</v>
      </c>
      <c r="G11" s="95">
        <f t="shared" si="0"/>
        <v>32014.800000000003</v>
      </c>
      <c r="H11" s="95">
        <f t="shared" ref="H11:I11" si="1">H12+H29</f>
        <v>862.6</v>
      </c>
      <c r="I11" s="95">
        <f t="shared" si="1"/>
        <v>32877.4</v>
      </c>
    </row>
    <row r="12" spans="1:9" ht="33" customHeight="1">
      <c r="A12" s="176" t="s">
        <v>5</v>
      </c>
      <c r="B12" s="177"/>
      <c r="C12" s="178"/>
      <c r="D12" s="115" t="s">
        <v>6</v>
      </c>
      <c r="E12" s="96">
        <f>SUM(E13+E15+E16+E17+E19+E20+E21+E23+E24+E25+E27+E28)</f>
        <v>29076.000000000004</v>
      </c>
      <c r="F12" s="96">
        <f t="shared" ref="F12:G12" si="2">SUM(F13+F15+F16+F17+F19+F20+F21+F23+F24+F25+F27+F28)</f>
        <v>0</v>
      </c>
      <c r="G12" s="96">
        <f t="shared" si="2"/>
        <v>29076.000000000004</v>
      </c>
      <c r="H12" s="96">
        <f t="shared" ref="H12:I12" si="3">SUM(H13+H15+H16+H17+H19+H20+H21+H23+H24+H25+H27+H28)</f>
        <v>862.6</v>
      </c>
      <c r="I12" s="96">
        <f t="shared" si="3"/>
        <v>29938.600000000002</v>
      </c>
    </row>
    <row r="13" spans="1:9" ht="19.899999999999999" customHeight="1">
      <c r="A13" s="200" t="s">
        <v>7</v>
      </c>
      <c r="B13" s="201"/>
      <c r="C13" s="161"/>
      <c r="D13" s="115" t="s">
        <v>8</v>
      </c>
      <c r="E13" s="97">
        <v>25174</v>
      </c>
      <c r="F13" s="97"/>
      <c r="G13" s="97">
        <f>E13+F13</f>
        <v>25174</v>
      </c>
      <c r="H13" s="97">
        <f>246.6+556</f>
        <v>802.6</v>
      </c>
      <c r="I13" s="97">
        <f>G13+H13</f>
        <v>25976.6</v>
      </c>
    </row>
    <row r="14" spans="1:9" ht="19.899999999999999" customHeight="1">
      <c r="A14" s="202" t="s">
        <v>153</v>
      </c>
      <c r="B14" s="203"/>
      <c r="C14" s="204"/>
      <c r="D14" s="116" t="s">
        <v>152</v>
      </c>
      <c r="E14" s="97">
        <v>0</v>
      </c>
      <c r="F14" s="97"/>
      <c r="G14" s="97">
        <f t="shared" ref="G14:G28" si="4">E14+F14</f>
        <v>0</v>
      </c>
      <c r="H14" s="97"/>
      <c r="I14" s="97">
        <f t="shared" ref="I14:I28" si="5">G14+H14</f>
        <v>0</v>
      </c>
    </row>
    <row r="15" spans="1:9" ht="19.899999999999999" customHeight="1">
      <c r="A15" s="191" t="s">
        <v>9</v>
      </c>
      <c r="B15" s="152"/>
      <c r="C15" s="152"/>
      <c r="D15" s="117" t="s">
        <v>10</v>
      </c>
      <c r="E15" s="98">
        <v>1298</v>
      </c>
      <c r="F15" s="98"/>
      <c r="G15" s="97">
        <f t="shared" si="4"/>
        <v>1298</v>
      </c>
      <c r="H15" s="98"/>
      <c r="I15" s="97">
        <f t="shared" si="5"/>
        <v>1298</v>
      </c>
    </row>
    <row r="16" spans="1:9" ht="19.899999999999999" customHeight="1">
      <c r="A16" s="191" t="s">
        <v>11</v>
      </c>
      <c r="B16" s="152"/>
      <c r="C16" s="152"/>
      <c r="D16" s="117" t="s">
        <v>12</v>
      </c>
      <c r="E16" s="98">
        <v>336.9</v>
      </c>
      <c r="F16" s="98"/>
      <c r="G16" s="97">
        <f t="shared" si="4"/>
        <v>336.9</v>
      </c>
      <c r="H16" s="98"/>
      <c r="I16" s="97">
        <f t="shared" si="5"/>
        <v>336.9</v>
      </c>
    </row>
    <row r="17" spans="1:13" ht="19.899999999999999" customHeight="1">
      <c r="A17" s="191" t="s">
        <v>13</v>
      </c>
      <c r="B17" s="152"/>
      <c r="C17" s="152"/>
      <c r="D17" s="117" t="s">
        <v>14</v>
      </c>
      <c r="E17" s="98">
        <v>124.3</v>
      </c>
      <c r="F17" s="98"/>
      <c r="G17" s="97">
        <f t="shared" si="4"/>
        <v>124.3</v>
      </c>
      <c r="H17" s="98"/>
      <c r="I17" s="97">
        <f t="shared" si="5"/>
        <v>124.3</v>
      </c>
    </row>
    <row r="18" spans="1:13" ht="19.899999999999999" customHeight="1">
      <c r="A18" s="192" t="s">
        <v>15</v>
      </c>
      <c r="B18" s="193"/>
      <c r="C18" s="193"/>
      <c r="D18" s="117" t="s">
        <v>16</v>
      </c>
      <c r="E18" s="98">
        <v>0</v>
      </c>
      <c r="F18" s="98"/>
      <c r="G18" s="97">
        <f t="shared" si="4"/>
        <v>0</v>
      </c>
      <c r="H18" s="98"/>
      <c r="I18" s="97">
        <f t="shared" si="5"/>
        <v>0</v>
      </c>
    </row>
    <row r="19" spans="1:13" ht="27" customHeight="1">
      <c r="A19" s="191" t="s">
        <v>17</v>
      </c>
      <c r="B19" s="152"/>
      <c r="C19" s="152"/>
      <c r="D19" s="115" t="s">
        <v>18</v>
      </c>
      <c r="E19" s="98">
        <v>109.5</v>
      </c>
      <c r="F19" s="98"/>
      <c r="G19" s="97">
        <f t="shared" si="4"/>
        <v>109.5</v>
      </c>
      <c r="H19" s="98"/>
      <c r="I19" s="97">
        <f t="shared" si="5"/>
        <v>109.5</v>
      </c>
    </row>
    <row r="20" spans="1:13" ht="21.6" customHeight="1">
      <c r="A20" s="191" t="s">
        <v>19</v>
      </c>
      <c r="B20" s="152"/>
      <c r="C20" s="152"/>
      <c r="D20" s="115" t="s">
        <v>20</v>
      </c>
      <c r="E20" s="98">
        <v>0</v>
      </c>
      <c r="F20" s="98"/>
      <c r="G20" s="97">
        <f t="shared" si="4"/>
        <v>0</v>
      </c>
      <c r="H20" s="98"/>
      <c r="I20" s="97">
        <f t="shared" si="5"/>
        <v>0</v>
      </c>
    </row>
    <row r="21" spans="1:13" ht="27" customHeight="1">
      <c r="A21" s="191" t="s">
        <v>21</v>
      </c>
      <c r="B21" s="152"/>
      <c r="C21" s="152"/>
      <c r="D21" s="115" t="s">
        <v>22</v>
      </c>
      <c r="E21" s="98">
        <v>971.9</v>
      </c>
      <c r="F21" s="98"/>
      <c r="G21" s="97">
        <f t="shared" si="4"/>
        <v>971.9</v>
      </c>
      <c r="H21" s="98"/>
      <c r="I21" s="97">
        <f t="shared" si="5"/>
        <v>971.9</v>
      </c>
    </row>
    <row r="22" spans="1:13" ht="20.45" customHeight="1">
      <c r="A22" s="192" t="s">
        <v>23</v>
      </c>
      <c r="B22" s="193"/>
      <c r="C22" s="193"/>
      <c r="D22" s="117" t="s">
        <v>24</v>
      </c>
      <c r="E22" s="98">
        <v>971.9</v>
      </c>
      <c r="F22" s="98"/>
      <c r="G22" s="97">
        <f t="shared" si="4"/>
        <v>971.9</v>
      </c>
      <c r="H22" s="98"/>
      <c r="I22" s="97">
        <f t="shared" si="5"/>
        <v>971.9</v>
      </c>
    </row>
    <row r="23" spans="1:13" ht="27" customHeight="1">
      <c r="A23" s="191" t="s">
        <v>25</v>
      </c>
      <c r="B23" s="152"/>
      <c r="C23" s="152"/>
      <c r="D23" s="117" t="s">
        <v>26</v>
      </c>
      <c r="E23" s="98">
        <v>0</v>
      </c>
      <c r="F23" s="98"/>
      <c r="G23" s="97">
        <f t="shared" si="4"/>
        <v>0</v>
      </c>
      <c r="H23" s="98"/>
      <c r="I23" s="97">
        <f t="shared" si="5"/>
        <v>0</v>
      </c>
    </row>
    <row r="24" spans="1:13" ht="27" customHeight="1">
      <c r="A24" s="191" t="s">
        <v>27</v>
      </c>
      <c r="B24" s="152"/>
      <c r="C24" s="152"/>
      <c r="D24" s="117" t="s">
        <v>28</v>
      </c>
      <c r="E24" s="98">
        <v>0</v>
      </c>
      <c r="F24" s="98"/>
      <c r="G24" s="97">
        <f t="shared" si="4"/>
        <v>0</v>
      </c>
      <c r="H24" s="98"/>
      <c r="I24" s="97">
        <f t="shared" si="5"/>
        <v>0</v>
      </c>
    </row>
    <row r="25" spans="1:13" ht="15.75">
      <c r="A25" s="191" t="s">
        <v>29</v>
      </c>
      <c r="B25" s="152"/>
      <c r="C25" s="152"/>
      <c r="D25" s="117" t="s">
        <v>30</v>
      </c>
      <c r="E25" s="98">
        <v>1061.4000000000001</v>
      </c>
      <c r="F25" s="98"/>
      <c r="G25" s="97">
        <f t="shared" si="4"/>
        <v>1061.4000000000001</v>
      </c>
      <c r="H25" s="98">
        <v>60</v>
      </c>
      <c r="I25" s="97">
        <f t="shared" si="5"/>
        <v>1121.4000000000001</v>
      </c>
      <c r="L25" s="126"/>
      <c r="M25" s="88"/>
    </row>
    <row r="26" spans="1:13" ht="16.149999999999999" customHeight="1">
      <c r="A26" s="192" t="s">
        <v>31</v>
      </c>
      <c r="B26" s="193"/>
      <c r="C26" s="193"/>
      <c r="D26" s="117" t="s">
        <v>32</v>
      </c>
      <c r="E26" s="98">
        <v>329.5</v>
      </c>
      <c r="F26" s="98"/>
      <c r="G26" s="97">
        <f t="shared" si="4"/>
        <v>329.5</v>
      </c>
      <c r="H26" s="98"/>
      <c r="I26" s="97">
        <f t="shared" si="5"/>
        <v>329.5</v>
      </c>
    </row>
    <row r="27" spans="1:13" ht="19.899999999999999" customHeight="1">
      <c r="A27" s="179" t="s">
        <v>33</v>
      </c>
      <c r="B27" s="180"/>
      <c r="C27" s="181"/>
      <c r="D27" s="117" t="s">
        <v>34</v>
      </c>
      <c r="E27" s="98">
        <v>0</v>
      </c>
      <c r="F27" s="98"/>
      <c r="G27" s="97">
        <f t="shared" si="4"/>
        <v>0</v>
      </c>
      <c r="H27" s="98"/>
      <c r="I27" s="97">
        <f t="shared" si="5"/>
        <v>0</v>
      </c>
    </row>
    <row r="28" spans="1:13" ht="18" customHeight="1">
      <c r="A28" s="179" t="s">
        <v>35</v>
      </c>
      <c r="B28" s="180"/>
      <c r="C28" s="181"/>
      <c r="D28" s="117" t="s">
        <v>36</v>
      </c>
      <c r="E28" s="98">
        <v>0</v>
      </c>
      <c r="F28" s="98"/>
      <c r="G28" s="97">
        <f t="shared" si="4"/>
        <v>0</v>
      </c>
      <c r="H28" s="98"/>
      <c r="I28" s="97">
        <f t="shared" si="5"/>
        <v>0</v>
      </c>
    </row>
    <row r="29" spans="1:13" ht="18" customHeight="1">
      <c r="A29" s="182" t="s">
        <v>37</v>
      </c>
      <c r="B29" s="183"/>
      <c r="C29" s="184"/>
      <c r="D29" s="117" t="s">
        <v>38</v>
      </c>
      <c r="E29" s="99">
        <f>E30+E31</f>
        <v>2373.8000000000002</v>
      </c>
      <c r="F29" s="99">
        <f t="shared" ref="F29:G29" si="6">F30+F31</f>
        <v>565</v>
      </c>
      <c r="G29" s="99">
        <f t="shared" si="6"/>
        <v>2938.8</v>
      </c>
      <c r="H29" s="99">
        <f t="shared" ref="H29:I29" si="7">H30+H31</f>
        <v>0</v>
      </c>
      <c r="I29" s="99">
        <f t="shared" si="7"/>
        <v>2938.8</v>
      </c>
    </row>
    <row r="30" spans="1:13" ht="17.45" customHeight="1">
      <c r="A30" s="148" t="s">
        <v>39</v>
      </c>
      <c r="B30" s="149"/>
      <c r="C30" s="150"/>
      <c r="D30" s="117" t="s">
        <v>40</v>
      </c>
      <c r="E30" s="98">
        <v>0</v>
      </c>
      <c r="F30" s="98"/>
      <c r="G30" s="98">
        <f>E30+F30</f>
        <v>0</v>
      </c>
      <c r="H30" s="98"/>
      <c r="I30" s="98">
        <f>G30+H30</f>
        <v>0</v>
      </c>
    </row>
    <row r="31" spans="1:13" ht="18.600000000000001" customHeight="1">
      <c r="A31" s="185" t="s">
        <v>41</v>
      </c>
      <c r="B31" s="186"/>
      <c r="C31" s="187"/>
      <c r="D31" s="117" t="s">
        <v>42</v>
      </c>
      <c r="E31" s="100">
        <f>E32+E33</f>
        <v>2373.8000000000002</v>
      </c>
      <c r="F31" s="100">
        <f t="shared" ref="F31:G31" si="8">F32+F33</f>
        <v>565</v>
      </c>
      <c r="G31" s="100">
        <f t="shared" si="8"/>
        <v>2938.8</v>
      </c>
      <c r="H31" s="100">
        <f t="shared" ref="H31:I31" si="9">H32+H33</f>
        <v>0</v>
      </c>
      <c r="I31" s="100">
        <f t="shared" si="9"/>
        <v>2938.8</v>
      </c>
    </row>
    <row r="32" spans="1:13" ht="27" customHeight="1">
      <c r="A32" s="151" t="s">
        <v>43</v>
      </c>
      <c r="B32" s="152" t="s">
        <v>44</v>
      </c>
      <c r="C32" s="152"/>
      <c r="D32" s="117" t="s">
        <v>45</v>
      </c>
      <c r="E32" s="98">
        <v>0</v>
      </c>
      <c r="F32" s="98"/>
      <c r="G32" s="98">
        <f>E32+F32</f>
        <v>0</v>
      </c>
      <c r="H32" s="98"/>
      <c r="I32" s="98">
        <f>G32+H32</f>
        <v>0</v>
      </c>
    </row>
    <row r="33" spans="1:9" ht="27" customHeight="1">
      <c r="A33" s="151"/>
      <c r="B33" s="152" t="s">
        <v>46</v>
      </c>
      <c r="C33" s="152"/>
      <c r="D33" s="118" t="s">
        <v>47</v>
      </c>
      <c r="E33" s="98">
        <v>2373.8000000000002</v>
      </c>
      <c r="F33" s="98">
        <f>500+65</f>
        <v>565</v>
      </c>
      <c r="G33" s="98">
        <f t="shared" ref="G33:G34" si="10">E33+F33</f>
        <v>2938.8</v>
      </c>
      <c r="H33" s="98"/>
      <c r="I33" s="98">
        <f t="shared" ref="I33:I34" si="11">G33+H33</f>
        <v>2938.8</v>
      </c>
    </row>
    <row r="34" spans="1:9" ht="31.9" customHeight="1" thickBot="1">
      <c r="A34" s="188"/>
      <c r="B34" s="189" t="s">
        <v>48</v>
      </c>
      <c r="C34" s="190"/>
      <c r="D34" s="119">
        <v>23</v>
      </c>
      <c r="E34" s="101">
        <v>302.8</v>
      </c>
      <c r="F34" s="101">
        <v>65</v>
      </c>
      <c r="G34" s="102">
        <f t="shared" si="10"/>
        <v>367.8</v>
      </c>
      <c r="H34" s="101"/>
      <c r="I34" s="102">
        <f t="shared" si="11"/>
        <v>367.8</v>
      </c>
    </row>
    <row r="35" spans="1:9" ht="27" customHeight="1">
      <c r="A35" s="167"/>
      <c r="B35" s="167"/>
      <c r="C35" s="167"/>
      <c r="D35" s="6"/>
      <c r="E35" s="92"/>
      <c r="F35" s="92"/>
      <c r="G35" s="92"/>
      <c r="H35" s="92"/>
      <c r="I35" s="92"/>
    </row>
    <row r="36" spans="1:9" ht="34.15" customHeight="1">
      <c r="A36" s="167" t="s">
        <v>49</v>
      </c>
      <c r="B36" s="167"/>
      <c r="C36" s="167"/>
      <c r="D36" s="167"/>
      <c r="E36" s="92"/>
      <c r="F36" s="92"/>
      <c r="G36" s="92"/>
      <c r="H36" s="92"/>
      <c r="I36" s="92"/>
    </row>
    <row r="37" spans="1:9" ht="27" customHeight="1" thickBot="1">
      <c r="A37" s="7"/>
      <c r="B37" s="7"/>
      <c r="C37" s="7"/>
      <c r="D37" s="7"/>
      <c r="E37" s="92"/>
      <c r="F37" s="92"/>
      <c r="G37" s="92"/>
      <c r="H37" s="92"/>
      <c r="I37" s="92"/>
    </row>
    <row r="38" spans="1:9" s="114" customFormat="1" ht="42.75" customHeight="1">
      <c r="A38" s="168" t="s">
        <v>87</v>
      </c>
      <c r="B38" s="169"/>
      <c r="C38" s="169"/>
      <c r="D38" s="169"/>
      <c r="E38" s="112" t="s">
        <v>154</v>
      </c>
      <c r="F38" s="112" t="s">
        <v>161</v>
      </c>
      <c r="G38" s="112" t="s">
        <v>162</v>
      </c>
      <c r="H38" s="112" t="s">
        <v>170</v>
      </c>
      <c r="I38" s="112" t="s">
        <v>171</v>
      </c>
    </row>
    <row r="39" spans="1:9" s="90" customFormat="1" ht="17.45" customHeight="1">
      <c r="A39" s="170">
        <v>1</v>
      </c>
      <c r="B39" s="171"/>
      <c r="C39" s="171"/>
      <c r="D39" s="172"/>
      <c r="E39" s="89">
        <v>2</v>
      </c>
      <c r="F39" s="89">
        <v>3</v>
      </c>
      <c r="G39" s="89">
        <v>4</v>
      </c>
      <c r="H39" s="89">
        <v>3</v>
      </c>
      <c r="I39" s="89">
        <v>4</v>
      </c>
    </row>
    <row r="40" spans="1:9" ht="22.15" customHeight="1">
      <c r="A40" s="173" t="s">
        <v>50</v>
      </c>
      <c r="B40" s="174"/>
      <c r="C40" s="175"/>
      <c r="D40" s="115">
        <f>D34+1</f>
        <v>24</v>
      </c>
      <c r="E40" s="103">
        <f>E41+E60</f>
        <v>34600.500000000007</v>
      </c>
      <c r="F40" s="103">
        <f t="shared" ref="F40:G40" si="12">F41+F60</f>
        <v>560</v>
      </c>
      <c r="G40" s="103">
        <f t="shared" si="12"/>
        <v>35160.500000000007</v>
      </c>
      <c r="H40" s="103">
        <f t="shared" ref="H40:I40" si="13">H41+H60</f>
        <v>50</v>
      </c>
      <c r="I40" s="103">
        <f t="shared" si="13"/>
        <v>35210.500000000007</v>
      </c>
    </row>
    <row r="41" spans="1:9" ht="18.600000000000001" customHeight="1">
      <c r="A41" s="176" t="s">
        <v>51</v>
      </c>
      <c r="B41" s="177"/>
      <c r="C41" s="178"/>
      <c r="D41" s="115">
        <f>D40+1</f>
        <v>25</v>
      </c>
      <c r="E41" s="104">
        <f>E57</f>
        <v>32589.700000000004</v>
      </c>
      <c r="F41" s="104">
        <f t="shared" ref="F41:G41" si="14">F57</f>
        <v>60</v>
      </c>
      <c r="G41" s="104">
        <f t="shared" si="14"/>
        <v>32649.700000000004</v>
      </c>
      <c r="H41" s="104">
        <f t="shared" ref="H41:I41" si="15">H57</f>
        <v>50</v>
      </c>
      <c r="I41" s="104">
        <f t="shared" si="15"/>
        <v>32699.700000000004</v>
      </c>
    </row>
    <row r="42" spans="1:9" ht="16.149999999999999" customHeight="1">
      <c r="A42" s="148" t="s">
        <v>52</v>
      </c>
      <c r="B42" s="149"/>
      <c r="C42" s="150"/>
      <c r="D42" s="120">
        <f t="shared" ref="D42:D73" si="16">D41+1</f>
        <v>26</v>
      </c>
      <c r="E42" s="105">
        <v>874.5</v>
      </c>
      <c r="F42" s="105">
        <v>60</v>
      </c>
      <c r="G42" s="105">
        <f>E42+F42</f>
        <v>934.5</v>
      </c>
      <c r="H42" s="105"/>
      <c r="I42" s="105">
        <f>G42+H42</f>
        <v>934.5</v>
      </c>
    </row>
    <row r="43" spans="1:9" ht="16.149999999999999" customHeight="1">
      <c r="A43" s="148" t="s">
        <v>53</v>
      </c>
      <c r="B43" s="149"/>
      <c r="C43" s="150"/>
      <c r="D43" s="120">
        <f t="shared" si="16"/>
        <v>27</v>
      </c>
      <c r="E43" s="105">
        <v>2357.1</v>
      </c>
      <c r="F43" s="105"/>
      <c r="G43" s="105">
        <f t="shared" ref="G43:G54" si="17">E43+F43</f>
        <v>2357.1</v>
      </c>
      <c r="H43" s="105"/>
      <c r="I43" s="105">
        <f t="shared" ref="I43:I54" si="18">G43+H43</f>
        <v>2357.1</v>
      </c>
    </row>
    <row r="44" spans="1:9" ht="16.149999999999999" customHeight="1">
      <c r="A44" s="148" t="s">
        <v>54</v>
      </c>
      <c r="B44" s="149"/>
      <c r="C44" s="150"/>
      <c r="D44" s="120">
        <f t="shared" si="16"/>
        <v>28</v>
      </c>
      <c r="E44" s="105">
        <v>2574.6999999999998</v>
      </c>
      <c r="F44" s="105"/>
      <c r="G44" s="105">
        <f t="shared" si="17"/>
        <v>2574.6999999999998</v>
      </c>
      <c r="H44" s="105"/>
      <c r="I44" s="105">
        <f t="shared" si="18"/>
        <v>2574.6999999999998</v>
      </c>
    </row>
    <row r="45" spans="1:9" ht="16.149999999999999" customHeight="1">
      <c r="A45" s="148" t="s">
        <v>55</v>
      </c>
      <c r="B45" s="149"/>
      <c r="C45" s="150"/>
      <c r="D45" s="120">
        <f t="shared" si="16"/>
        <v>29</v>
      </c>
      <c r="E45" s="105">
        <v>822.6</v>
      </c>
      <c r="F45" s="105"/>
      <c r="G45" s="105">
        <f t="shared" si="17"/>
        <v>822.6</v>
      </c>
      <c r="H45" s="105"/>
      <c r="I45" s="105">
        <f t="shared" si="18"/>
        <v>822.6</v>
      </c>
    </row>
    <row r="46" spans="1:9" ht="16.149999999999999" customHeight="1">
      <c r="A46" s="148" t="s">
        <v>56</v>
      </c>
      <c r="B46" s="149"/>
      <c r="C46" s="150"/>
      <c r="D46" s="120">
        <f t="shared" si="16"/>
        <v>30</v>
      </c>
      <c r="E46" s="105">
        <v>20510.400000000001</v>
      </c>
      <c r="F46" s="105"/>
      <c r="G46" s="105">
        <f t="shared" si="17"/>
        <v>20510.400000000001</v>
      </c>
      <c r="H46" s="105">
        <v>50</v>
      </c>
      <c r="I46" s="105">
        <f t="shared" si="18"/>
        <v>20560.400000000001</v>
      </c>
    </row>
    <row r="47" spans="1:9" ht="16.149999999999999" customHeight="1">
      <c r="A47" s="164" t="s">
        <v>57</v>
      </c>
      <c r="B47" s="165"/>
      <c r="C47" s="166"/>
      <c r="D47" s="120">
        <f t="shared" si="16"/>
        <v>31</v>
      </c>
      <c r="E47" s="105">
        <v>19307.5</v>
      </c>
      <c r="F47" s="105"/>
      <c r="G47" s="105">
        <f t="shared" si="17"/>
        <v>19307.5</v>
      </c>
      <c r="H47" s="105">
        <v>50</v>
      </c>
      <c r="I47" s="105">
        <f t="shared" si="18"/>
        <v>19357.5</v>
      </c>
    </row>
    <row r="48" spans="1:9" ht="16.149999999999999" customHeight="1">
      <c r="A48" s="148" t="s">
        <v>58</v>
      </c>
      <c r="B48" s="149"/>
      <c r="C48" s="150"/>
      <c r="D48" s="120">
        <f t="shared" si="16"/>
        <v>32</v>
      </c>
      <c r="E48" s="105">
        <v>4747.3999999999996</v>
      </c>
      <c r="F48" s="105"/>
      <c r="G48" s="105">
        <f t="shared" si="17"/>
        <v>4747.3999999999996</v>
      </c>
      <c r="H48" s="105"/>
      <c r="I48" s="105">
        <f t="shared" si="18"/>
        <v>4747.3999999999996</v>
      </c>
    </row>
    <row r="49" spans="1:9" ht="18" customHeight="1">
      <c r="A49" s="158" t="s">
        <v>59</v>
      </c>
      <c r="B49" s="149" t="s">
        <v>60</v>
      </c>
      <c r="C49" s="150"/>
      <c r="D49" s="120">
        <f t="shared" si="16"/>
        <v>33</v>
      </c>
      <c r="E49" s="105">
        <v>3804.6</v>
      </c>
      <c r="F49" s="105"/>
      <c r="G49" s="105">
        <f t="shared" si="17"/>
        <v>3804.6</v>
      </c>
      <c r="H49" s="105"/>
      <c r="I49" s="105">
        <f t="shared" si="18"/>
        <v>3804.6</v>
      </c>
    </row>
    <row r="50" spans="1:9" ht="31.9" customHeight="1">
      <c r="A50" s="162"/>
      <c r="B50" s="77" t="s">
        <v>61</v>
      </c>
      <c r="C50" s="76" t="s">
        <v>62</v>
      </c>
      <c r="D50" s="120">
        <f t="shared" si="16"/>
        <v>34</v>
      </c>
      <c r="E50" s="105">
        <v>0</v>
      </c>
      <c r="F50" s="105"/>
      <c r="G50" s="105">
        <f t="shared" si="17"/>
        <v>0</v>
      </c>
      <c r="H50" s="105"/>
      <c r="I50" s="105">
        <f t="shared" si="18"/>
        <v>0</v>
      </c>
    </row>
    <row r="51" spans="1:9" ht="17.45" customHeight="1">
      <c r="A51" s="162"/>
      <c r="B51" s="163" t="s">
        <v>63</v>
      </c>
      <c r="C51" s="150"/>
      <c r="D51" s="120">
        <f t="shared" si="16"/>
        <v>35</v>
      </c>
      <c r="E51" s="105">
        <v>859.5</v>
      </c>
      <c r="F51" s="105"/>
      <c r="G51" s="105">
        <f t="shared" si="17"/>
        <v>859.5</v>
      </c>
      <c r="H51" s="105"/>
      <c r="I51" s="105">
        <f t="shared" si="18"/>
        <v>859.5</v>
      </c>
    </row>
    <row r="52" spans="1:9" ht="17.45" customHeight="1">
      <c r="A52" s="162"/>
      <c r="B52" s="163" t="s">
        <v>64</v>
      </c>
      <c r="C52" s="150"/>
      <c r="D52" s="120">
        <f t="shared" si="16"/>
        <v>36</v>
      </c>
      <c r="E52" s="105">
        <v>0</v>
      </c>
      <c r="F52" s="105"/>
      <c r="G52" s="105">
        <f t="shared" si="17"/>
        <v>0</v>
      </c>
      <c r="H52" s="105"/>
      <c r="I52" s="105">
        <f t="shared" si="18"/>
        <v>0</v>
      </c>
    </row>
    <row r="53" spans="1:9" ht="17.45" customHeight="1">
      <c r="A53" s="162"/>
      <c r="B53" s="163" t="s">
        <v>65</v>
      </c>
      <c r="C53" s="150"/>
      <c r="D53" s="120">
        <f t="shared" si="16"/>
        <v>37</v>
      </c>
      <c r="E53" s="105">
        <v>0</v>
      </c>
      <c r="F53" s="105"/>
      <c r="G53" s="105">
        <f t="shared" si="17"/>
        <v>0</v>
      </c>
      <c r="H53" s="105"/>
      <c r="I53" s="105">
        <f t="shared" si="18"/>
        <v>0</v>
      </c>
    </row>
    <row r="54" spans="1:9" ht="17.45" customHeight="1">
      <c r="A54" s="148" t="s">
        <v>66</v>
      </c>
      <c r="B54" s="149"/>
      <c r="C54" s="150"/>
      <c r="D54" s="120">
        <f t="shared" si="16"/>
        <v>38</v>
      </c>
      <c r="E54" s="105">
        <v>703</v>
      </c>
      <c r="F54" s="105"/>
      <c r="G54" s="105">
        <f t="shared" si="17"/>
        <v>703</v>
      </c>
      <c r="H54" s="105"/>
      <c r="I54" s="105">
        <f t="shared" si="18"/>
        <v>703</v>
      </c>
    </row>
    <row r="55" spans="1:9" ht="17.45" customHeight="1">
      <c r="A55" s="148" t="s">
        <v>67</v>
      </c>
      <c r="B55" s="149"/>
      <c r="C55" s="150"/>
      <c r="D55" s="120">
        <f t="shared" si="16"/>
        <v>39</v>
      </c>
      <c r="E55" s="106">
        <f>E42+E43+E44+E45+E46+E48+E54</f>
        <v>32589.700000000004</v>
      </c>
      <c r="F55" s="106">
        <f t="shared" ref="F55:G55" si="19">F42+F43+F44+F45+F46+F48+F54</f>
        <v>60</v>
      </c>
      <c r="G55" s="106">
        <f t="shared" si="19"/>
        <v>32649.700000000004</v>
      </c>
      <c r="H55" s="106">
        <f t="shared" ref="H55:I55" si="20">H42+H43+H44+H45+H46+H48+H54</f>
        <v>50</v>
      </c>
      <c r="I55" s="106">
        <f t="shared" si="20"/>
        <v>32699.700000000004</v>
      </c>
    </row>
    <row r="56" spans="1:9" ht="27" customHeight="1">
      <c r="A56" s="153" t="s">
        <v>68</v>
      </c>
      <c r="B56" s="154"/>
      <c r="C56" s="154"/>
      <c r="D56" s="120">
        <f t="shared" si="16"/>
        <v>40</v>
      </c>
      <c r="E56" s="107">
        <v>0</v>
      </c>
      <c r="F56" s="107"/>
      <c r="G56" s="107">
        <f>E56+F56</f>
        <v>0</v>
      </c>
      <c r="H56" s="107"/>
      <c r="I56" s="107">
        <f>G56+H56</f>
        <v>0</v>
      </c>
    </row>
    <row r="57" spans="1:9" ht="16.899999999999999" customHeight="1">
      <c r="A57" s="155" t="s">
        <v>69</v>
      </c>
      <c r="B57" s="156"/>
      <c r="C57" s="157"/>
      <c r="D57" s="120">
        <f t="shared" si="16"/>
        <v>41</v>
      </c>
      <c r="E57" s="106">
        <f>E55+E56</f>
        <v>32589.700000000004</v>
      </c>
      <c r="F57" s="106">
        <f t="shared" ref="F57:G57" si="21">F55+F56</f>
        <v>60</v>
      </c>
      <c r="G57" s="106">
        <f t="shared" si="21"/>
        <v>32649.700000000004</v>
      </c>
      <c r="H57" s="106">
        <f t="shared" ref="H57:I57" si="22">H55+H56</f>
        <v>50</v>
      </c>
      <c r="I57" s="106">
        <f t="shared" si="22"/>
        <v>32699.700000000004</v>
      </c>
    </row>
    <row r="58" spans="1:9" ht="16.899999999999999" customHeight="1">
      <c r="A58" s="158" t="s">
        <v>59</v>
      </c>
      <c r="B58" s="160" t="s">
        <v>70</v>
      </c>
      <c r="C58" s="161"/>
      <c r="D58" s="120">
        <f t="shared" si="16"/>
        <v>42</v>
      </c>
      <c r="E58" s="105">
        <v>509</v>
      </c>
      <c r="F58" s="105">
        <v>70</v>
      </c>
      <c r="G58" s="105">
        <f>E58+F58</f>
        <v>579</v>
      </c>
      <c r="H58" s="105"/>
      <c r="I58" s="105">
        <f>G58+H58</f>
        <v>579</v>
      </c>
    </row>
    <row r="59" spans="1:9" ht="16.899999999999999" customHeight="1">
      <c r="A59" s="159"/>
      <c r="B59" s="161" t="s">
        <v>71</v>
      </c>
      <c r="C59" s="152"/>
      <c r="D59" s="120">
        <f t="shared" si="16"/>
        <v>43</v>
      </c>
      <c r="E59" s="108">
        <v>0</v>
      </c>
      <c r="F59" s="108"/>
      <c r="G59" s="105">
        <f>E59+F59</f>
        <v>0</v>
      </c>
      <c r="H59" s="108"/>
      <c r="I59" s="105">
        <f>G59+H59</f>
        <v>0</v>
      </c>
    </row>
    <row r="60" spans="1:9" ht="16.899999999999999" customHeight="1">
      <c r="A60" s="145" t="s">
        <v>72</v>
      </c>
      <c r="B60" s="146"/>
      <c r="C60" s="147"/>
      <c r="D60" s="120">
        <f t="shared" si="16"/>
        <v>44</v>
      </c>
      <c r="E60" s="109">
        <f>E62+E61</f>
        <v>2010.8</v>
      </c>
      <c r="F60" s="109">
        <f t="shared" ref="F60:G60" si="23">F62+F61</f>
        <v>500</v>
      </c>
      <c r="G60" s="109">
        <f t="shared" si="23"/>
        <v>2510.8000000000002</v>
      </c>
      <c r="H60" s="109">
        <f t="shared" ref="H60:I60" si="24">H62+H61</f>
        <v>0</v>
      </c>
      <c r="I60" s="109">
        <f t="shared" si="24"/>
        <v>2510.8000000000002</v>
      </c>
    </row>
    <row r="61" spans="1:9" ht="16.899999999999999" customHeight="1">
      <c r="A61" s="148" t="s">
        <v>73</v>
      </c>
      <c r="B61" s="149"/>
      <c r="C61" s="150"/>
      <c r="D61" s="120">
        <f t="shared" si="16"/>
        <v>45</v>
      </c>
      <c r="E61" s="105">
        <v>0</v>
      </c>
      <c r="F61" s="105"/>
      <c r="G61" s="105">
        <f>E61+F61</f>
        <v>0</v>
      </c>
      <c r="H61" s="105"/>
      <c r="I61" s="105">
        <f>G61+H61</f>
        <v>0</v>
      </c>
    </row>
    <row r="62" spans="1:9" ht="16.899999999999999" customHeight="1">
      <c r="A62" s="148" t="s">
        <v>74</v>
      </c>
      <c r="B62" s="149"/>
      <c r="C62" s="150"/>
      <c r="D62" s="120">
        <f t="shared" si="16"/>
        <v>46</v>
      </c>
      <c r="E62" s="106">
        <f>E63+E64</f>
        <v>2010.8</v>
      </c>
      <c r="F62" s="106">
        <f t="shared" ref="F62:G62" si="25">F63+F64</f>
        <v>500</v>
      </c>
      <c r="G62" s="106">
        <f t="shared" si="25"/>
        <v>2510.8000000000002</v>
      </c>
      <c r="H62" s="106">
        <f t="shared" ref="H62:I62" si="26">H63+H64</f>
        <v>0</v>
      </c>
      <c r="I62" s="106">
        <f t="shared" si="26"/>
        <v>2510.8000000000002</v>
      </c>
    </row>
    <row r="63" spans="1:9" ht="16.899999999999999" customHeight="1">
      <c r="A63" s="151" t="s">
        <v>43</v>
      </c>
      <c r="B63" s="152" t="s">
        <v>75</v>
      </c>
      <c r="C63" s="152"/>
      <c r="D63" s="120">
        <f t="shared" si="16"/>
        <v>47</v>
      </c>
      <c r="E63" s="105">
        <v>0</v>
      </c>
      <c r="F63" s="105"/>
      <c r="G63" s="105">
        <f>E63+F63</f>
        <v>0</v>
      </c>
      <c r="H63" s="105"/>
      <c r="I63" s="105">
        <f>G63+H63</f>
        <v>0</v>
      </c>
    </row>
    <row r="64" spans="1:9" ht="16.899999999999999" customHeight="1">
      <c r="A64" s="151"/>
      <c r="B64" s="152" t="s">
        <v>76</v>
      </c>
      <c r="C64" s="152"/>
      <c r="D64" s="120">
        <f t="shared" si="16"/>
        <v>48</v>
      </c>
      <c r="E64" s="105">
        <v>2010.8</v>
      </c>
      <c r="F64" s="105">
        <v>500</v>
      </c>
      <c r="G64" s="105">
        <f>E64+F64</f>
        <v>2510.8000000000002</v>
      </c>
      <c r="H64" s="105"/>
      <c r="I64" s="105">
        <f>G64+H64</f>
        <v>2510.8000000000002</v>
      </c>
    </row>
    <row r="65" spans="1:9" ht="20.45" customHeight="1">
      <c r="A65" s="139" t="s">
        <v>77</v>
      </c>
      <c r="B65" s="140"/>
      <c r="C65" s="141"/>
      <c r="D65" s="120">
        <f t="shared" si="16"/>
        <v>49</v>
      </c>
      <c r="E65" s="110">
        <f>E11-E40</f>
        <v>-3150.7000000000044</v>
      </c>
      <c r="F65" s="110">
        <f t="shared" ref="F65:G65" si="27">F11-F40</f>
        <v>5</v>
      </c>
      <c r="G65" s="110">
        <f t="shared" si="27"/>
        <v>-3145.7000000000044</v>
      </c>
      <c r="H65" s="110">
        <f t="shared" ref="H65:I65" si="28">H11-H40</f>
        <v>812.6</v>
      </c>
      <c r="I65" s="110">
        <f t="shared" si="28"/>
        <v>-2333.1000000000058</v>
      </c>
    </row>
    <row r="66" spans="1:9" ht="19.899999999999999" customHeight="1">
      <c r="A66" s="139" t="s">
        <v>78</v>
      </c>
      <c r="B66" s="140"/>
      <c r="C66" s="141"/>
      <c r="D66" s="120">
        <f t="shared" si="16"/>
        <v>50</v>
      </c>
      <c r="E66" s="105">
        <v>2175</v>
      </c>
      <c r="F66" s="105">
        <v>2700</v>
      </c>
      <c r="G66" s="105">
        <f>E66+F66</f>
        <v>4875</v>
      </c>
      <c r="H66" s="105"/>
      <c r="I66" s="105">
        <f>G66+H66</f>
        <v>4875</v>
      </c>
    </row>
    <row r="67" spans="1:9" ht="18.600000000000001" customHeight="1">
      <c r="A67" s="142" t="s">
        <v>79</v>
      </c>
      <c r="B67" s="143"/>
      <c r="C67" s="144"/>
      <c r="D67" s="120">
        <f t="shared" si="16"/>
        <v>51</v>
      </c>
      <c r="E67" s="105">
        <v>60</v>
      </c>
      <c r="F67" s="105">
        <v>50</v>
      </c>
      <c r="G67" s="105">
        <f>E67+F67</f>
        <v>110</v>
      </c>
      <c r="H67" s="105"/>
      <c r="I67" s="105">
        <f>G67+H67</f>
        <v>110</v>
      </c>
    </row>
    <row r="68" spans="1:9" ht="18.600000000000001" customHeight="1">
      <c r="A68" s="139" t="s">
        <v>80</v>
      </c>
      <c r="B68" s="140"/>
      <c r="C68" s="141"/>
      <c r="D68" s="120">
        <f t="shared" si="16"/>
        <v>52</v>
      </c>
      <c r="E68" s="105">
        <v>2093.8000000000002</v>
      </c>
      <c r="F68" s="105">
        <v>2650.5</v>
      </c>
      <c r="G68" s="105">
        <f>E68+F68</f>
        <v>4744.3</v>
      </c>
      <c r="H68" s="105"/>
      <c r="I68" s="105">
        <f>G68+H68</f>
        <v>4744.3</v>
      </c>
    </row>
    <row r="69" spans="1:9" ht="16.899999999999999" customHeight="1">
      <c r="A69" s="142" t="s">
        <v>81</v>
      </c>
      <c r="B69" s="143"/>
      <c r="C69" s="144"/>
      <c r="D69" s="120">
        <f t="shared" si="16"/>
        <v>53</v>
      </c>
      <c r="E69" s="105">
        <v>0.1</v>
      </c>
      <c r="F69" s="105">
        <v>0.5</v>
      </c>
      <c r="G69" s="105">
        <f>E69+F69</f>
        <v>0.6</v>
      </c>
      <c r="H69" s="105"/>
      <c r="I69" s="105">
        <f>G69+H69</f>
        <v>0.6</v>
      </c>
    </row>
    <row r="70" spans="1:9" ht="21" customHeight="1">
      <c r="A70" s="139" t="s">
        <v>82</v>
      </c>
      <c r="B70" s="140"/>
      <c r="C70" s="141"/>
      <c r="D70" s="120">
        <f t="shared" si="16"/>
        <v>54</v>
      </c>
      <c r="E70" s="110">
        <f>E65+E66-E68</f>
        <v>-3069.5000000000045</v>
      </c>
      <c r="F70" s="110">
        <f t="shared" ref="F70:G70" si="29">F65+F66-F68</f>
        <v>54.5</v>
      </c>
      <c r="G70" s="110">
        <f t="shared" si="29"/>
        <v>-3015.0000000000045</v>
      </c>
      <c r="H70" s="110">
        <f t="shared" ref="H70:I70" si="30">H65+H66-H68</f>
        <v>812.6</v>
      </c>
      <c r="I70" s="110">
        <f t="shared" si="30"/>
        <v>-2202.400000000006</v>
      </c>
    </row>
    <row r="71" spans="1:9" ht="16.899999999999999" customHeight="1">
      <c r="A71" s="133" t="s">
        <v>83</v>
      </c>
      <c r="B71" s="134"/>
      <c r="C71" s="135"/>
      <c r="D71" s="120">
        <f t="shared" si="16"/>
        <v>55</v>
      </c>
      <c r="E71" s="105">
        <v>2</v>
      </c>
      <c r="F71" s="105">
        <v>0.5</v>
      </c>
      <c r="G71" s="105">
        <f>E71+F71</f>
        <v>2.5</v>
      </c>
      <c r="H71" s="105"/>
      <c r="I71" s="105">
        <f>G71+H71</f>
        <v>2.5</v>
      </c>
    </row>
    <row r="72" spans="1:9" ht="16.899999999999999" customHeight="1">
      <c r="A72" s="133" t="s">
        <v>84</v>
      </c>
      <c r="B72" s="134"/>
      <c r="C72" s="135"/>
      <c r="D72" s="120">
        <f t="shared" si="16"/>
        <v>56</v>
      </c>
      <c r="E72" s="105">
        <v>0</v>
      </c>
      <c r="F72" s="105">
        <v>0</v>
      </c>
      <c r="G72" s="105">
        <f>E72+F72</f>
        <v>0</v>
      </c>
      <c r="H72" s="105">
        <v>0</v>
      </c>
      <c r="I72" s="105">
        <f>G72+H72</f>
        <v>0</v>
      </c>
    </row>
    <row r="73" spans="1:9" ht="22.15" customHeight="1" thickBot="1">
      <c r="A73" s="136" t="s">
        <v>85</v>
      </c>
      <c r="B73" s="137"/>
      <c r="C73" s="138"/>
      <c r="D73" s="121">
        <f t="shared" si="16"/>
        <v>57</v>
      </c>
      <c r="E73" s="111">
        <f>E70-E71-E72</f>
        <v>-3071.5000000000045</v>
      </c>
      <c r="F73" s="111">
        <f t="shared" ref="F73:G73" si="31">F70-F71-F72</f>
        <v>54</v>
      </c>
      <c r="G73" s="111">
        <f t="shared" si="31"/>
        <v>-3017.5000000000045</v>
      </c>
      <c r="H73" s="111">
        <f t="shared" ref="H73:I73" si="32">H70-H71-H72</f>
        <v>812.6</v>
      </c>
      <c r="I73" s="111">
        <f t="shared" si="32"/>
        <v>-2204.900000000006</v>
      </c>
    </row>
  </sheetData>
  <mergeCells count="73">
    <mergeCell ref="A15:C15"/>
    <mergeCell ref="A1:C1"/>
    <mergeCell ref="A2:C2"/>
    <mergeCell ref="A3:E3"/>
    <mergeCell ref="A4:E4"/>
    <mergeCell ref="A5:E5"/>
    <mergeCell ref="A7:D7"/>
    <mergeCell ref="A9:D9"/>
    <mergeCell ref="A10:D10"/>
    <mergeCell ref="A11:C11"/>
    <mergeCell ref="A12:C12"/>
    <mergeCell ref="A13:C13"/>
    <mergeCell ref="A14:C14"/>
    <mergeCell ref="A27:C27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8:C28"/>
    <mergeCell ref="A29:C29"/>
    <mergeCell ref="A30:C30"/>
    <mergeCell ref="A31:C31"/>
    <mergeCell ref="A32:A34"/>
    <mergeCell ref="B32:C32"/>
    <mergeCell ref="B33:C33"/>
    <mergeCell ref="B34:C34"/>
    <mergeCell ref="A47:C47"/>
    <mergeCell ref="A35:C35"/>
    <mergeCell ref="A36:D36"/>
    <mergeCell ref="A38:D38"/>
    <mergeCell ref="A39:D39"/>
    <mergeCell ref="A40:C40"/>
    <mergeCell ref="A41:C41"/>
    <mergeCell ref="A42:C42"/>
    <mergeCell ref="A43:C43"/>
    <mergeCell ref="A44:C44"/>
    <mergeCell ref="A45:C45"/>
    <mergeCell ref="A46:C46"/>
    <mergeCell ref="A48:C48"/>
    <mergeCell ref="A49:A53"/>
    <mergeCell ref="B49:C49"/>
    <mergeCell ref="B51:C51"/>
    <mergeCell ref="B52:C52"/>
    <mergeCell ref="B53:C53"/>
    <mergeCell ref="A54:C54"/>
    <mergeCell ref="A55:C55"/>
    <mergeCell ref="A56:C56"/>
    <mergeCell ref="A57:C57"/>
    <mergeCell ref="A58:A59"/>
    <mergeCell ref="B58:C58"/>
    <mergeCell ref="B59:C59"/>
    <mergeCell ref="A60:C60"/>
    <mergeCell ref="A61:C61"/>
    <mergeCell ref="A62:C62"/>
    <mergeCell ref="A63:A64"/>
    <mergeCell ref="B63:C63"/>
    <mergeCell ref="B64:C64"/>
    <mergeCell ref="A71:C71"/>
    <mergeCell ref="A72:C72"/>
    <mergeCell ref="A73:C73"/>
    <mergeCell ref="A65:C65"/>
    <mergeCell ref="A66:C66"/>
    <mergeCell ref="A67:C67"/>
    <mergeCell ref="A68:C68"/>
    <mergeCell ref="A69:C69"/>
    <mergeCell ref="A70:C70"/>
  </mergeCells>
  <dataValidations count="3">
    <dataValidation type="custom" allowBlank="1" showInputMessage="1" showErrorMessage="1" sqref="E58:I58 G59 I59" xr:uid="{00000000-0002-0000-0000-000000000000}">
      <formula1>MOD(E58*10,1)=0</formula1>
    </dataValidation>
    <dataValidation allowBlank="1" showErrorMessage="1" sqref="A3:I3" xr:uid="{00000000-0002-0000-0000-000001000000}"/>
    <dataValidation type="custom" allowBlank="1" showInputMessage="1" showErrorMessage="1" errorTitle="Znaki po przecinku" error="Wpisana wartość może mieć wyłącznie 1 znak po przecinku." sqref="E30:I30 E56:I56 E32:I34 E61:I64 E66:I69 E15:F28 E59:F59 E42:I54 E71:I72 H15:H28 H59" xr:uid="{00000000-0002-0000-0000-000002000000}">
      <formula1>MOD(E15*10,1)=0</formula1>
    </dataValidation>
  </dataValidations>
  <pageMargins left="0.7" right="0.7" top="0.75" bottom="0.75" header="0.3" footer="0.3"/>
  <pageSetup paperSize="9" scale="88" fitToHeight="0" orientation="landscape" r:id="rId1"/>
  <rowBreaks count="1" manualBreakCount="1">
    <brk id="3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38"/>
  <sheetViews>
    <sheetView topLeftCell="A13" workbookViewId="0">
      <selection sqref="A1:F32"/>
    </sheetView>
  </sheetViews>
  <sheetFormatPr defaultRowHeight="15"/>
  <cols>
    <col min="4" max="4" width="28" customWidth="1" collapsed="1"/>
    <col min="5" max="5" width="4.85546875" customWidth="1" collapsed="1"/>
    <col min="6" max="6" width="18.5703125" customWidth="1" collapsed="1"/>
  </cols>
  <sheetData>
    <row r="1" spans="1:6">
      <c r="A1" s="9" t="str">
        <f>'Dział I'!A3:E3</f>
        <v>Akademia Sztuk Teatralnych im. Stanisława Wyspiańskiego w Krakowie</v>
      </c>
      <c r="B1" s="10"/>
      <c r="C1" s="10"/>
      <c r="D1" s="11"/>
      <c r="E1" s="11"/>
      <c r="F1" s="11"/>
    </row>
    <row r="2" spans="1:6" ht="15.75">
      <c r="A2" s="167" t="s">
        <v>86</v>
      </c>
      <c r="B2" s="167"/>
      <c r="C2" s="167"/>
      <c r="D2" s="167"/>
      <c r="E2" s="167"/>
      <c r="F2" s="167"/>
    </row>
    <row r="3" spans="1:6" ht="16.5" thickBot="1">
      <c r="A3" s="12"/>
      <c r="B3" s="12"/>
      <c r="C3" s="12"/>
      <c r="D3" s="12"/>
      <c r="E3" s="12"/>
      <c r="F3" s="13"/>
    </row>
    <row r="4" spans="1:6" ht="30" customHeight="1">
      <c r="A4" s="221" t="s">
        <v>87</v>
      </c>
      <c r="B4" s="222"/>
      <c r="C4" s="222"/>
      <c r="D4" s="222"/>
      <c r="E4" s="223"/>
      <c r="F4" s="82" t="s">
        <v>172</v>
      </c>
    </row>
    <row r="5" spans="1:6" ht="15.75" thickBot="1">
      <c r="A5" s="224">
        <v>1</v>
      </c>
      <c r="B5" s="225"/>
      <c r="C5" s="225"/>
      <c r="D5" s="225"/>
      <c r="E5" s="225"/>
      <c r="F5" s="14">
        <v>2</v>
      </c>
    </row>
    <row r="6" spans="1:6" ht="15.75">
      <c r="A6" s="226" t="s">
        <v>88</v>
      </c>
      <c r="B6" s="229" t="s">
        <v>89</v>
      </c>
      <c r="C6" s="230"/>
      <c r="D6" s="231"/>
      <c r="E6" s="15" t="s">
        <v>4</v>
      </c>
      <c r="F6" s="16">
        <v>67303.7</v>
      </c>
    </row>
    <row r="7" spans="1:6" ht="15.75">
      <c r="A7" s="227"/>
      <c r="B7" s="163" t="s">
        <v>90</v>
      </c>
      <c r="C7" s="149"/>
      <c r="D7" s="150"/>
      <c r="E7" s="5" t="s">
        <v>6</v>
      </c>
      <c r="F7" s="17">
        <f>F8+F9</f>
        <v>148.1</v>
      </c>
    </row>
    <row r="8" spans="1:6" ht="15.75">
      <c r="A8" s="227"/>
      <c r="B8" s="232" t="s">
        <v>59</v>
      </c>
      <c r="C8" s="163" t="s">
        <v>91</v>
      </c>
      <c r="D8" s="150"/>
      <c r="E8" s="5" t="s">
        <v>8</v>
      </c>
      <c r="F8" s="17">
        <v>28.6</v>
      </c>
    </row>
    <row r="9" spans="1:6" ht="31.9" customHeight="1">
      <c r="A9" s="227"/>
      <c r="B9" s="233"/>
      <c r="C9" s="163" t="s">
        <v>92</v>
      </c>
      <c r="D9" s="150"/>
      <c r="E9" s="5" t="s">
        <v>10</v>
      </c>
      <c r="F9" s="17">
        <v>119.5</v>
      </c>
    </row>
    <row r="10" spans="1:6" ht="15.75">
      <c r="A10" s="227"/>
      <c r="B10" s="234"/>
      <c r="C10" s="163" t="s">
        <v>93</v>
      </c>
      <c r="D10" s="150"/>
      <c r="E10" s="5" t="s">
        <v>12</v>
      </c>
      <c r="F10" s="18">
        <v>0</v>
      </c>
    </row>
    <row r="11" spans="1:6" ht="15.75">
      <c r="A11" s="227"/>
      <c r="B11" s="210" t="s">
        <v>94</v>
      </c>
      <c r="C11" s="210"/>
      <c r="D11" s="210"/>
      <c r="E11" s="5" t="s">
        <v>14</v>
      </c>
      <c r="F11" s="18">
        <v>1984.9</v>
      </c>
    </row>
    <row r="12" spans="1:6" ht="15.75">
      <c r="A12" s="227"/>
      <c r="B12" s="232" t="s">
        <v>59</v>
      </c>
      <c r="C12" s="210" t="s">
        <v>95</v>
      </c>
      <c r="D12" s="210"/>
      <c r="E12" s="5" t="s">
        <v>16</v>
      </c>
      <c r="F12" s="18">
        <v>0</v>
      </c>
    </row>
    <row r="13" spans="1:6" ht="15.75">
      <c r="A13" s="227"/>
      <c r="B13" s="234"/>
      <c r="C13" s="210" t="s">
        <v>93</v>
      </c>
      <c r="D13" s="210"/>
      <c r="E13" s="5" t="s">
        <v>18</v>
      </c>
      <c r="F13" s="18">
        <v>0</v>
      </c>
    </row>
    <row r="14" spans="1:6" ht="31.15" customHeight="1" thickBot="1">
      <c r="A14" s="228"/>
      <c r="B14" s="214" t="s">
        <v>150</v>
      </c>
      <c r="C14" s="214"/>
      <c r="D14" s="214"/>
      <c r="E14" s="19" t="s">
        <v>20</v>
      </c>
      <c r="F14" s="20">
        <f>F6+F7-F11</f>
        <v>65466.9</v>
      </c>
    </row>
    <row r="15" spans="1:6" ht="15.75">
      <c r="A15" s="218" t="s">
        <v>96</v>
      </c>
      <c r="B15" s="209" t="s">
        <v>89</v>
      </c>
      <c r="C15" s="209"/>
      <c r="D15" s="209"/>
      <c r="E15" s="21">
        <f>E14+1</f>
        <v>10</v>
      </c>
      <c r="F15" s="22">
        <v>158.9</v>
      </c>
    </row>
    <row r="16" spans="1:6" ht="15.75">
      <c r="A16" s="219"/>
      <c r="B16" s="210" t="s">
        <v>90</v>
      </c>
      <c r="C16" s="210"/>
      <c r="D16" s="210"/>
      <c r="E16" s="8">
        <f>E15+1</f>
        <v>11</v>
      </c>
      <c r="F16" s="17">
        <v>634</v>
      </c>
    </row>
    <row r="17" spans="1:6" ht="34.15" customHeight="1">
      <c r="A17" s="219"/>
      <c r="B17" s="211" t="s">
        <v>97</v>
      </c>
      <c r="C17" s="212"/>
      <c r="D17" s="213"/>
      <c r="E17" s="8">
        <f t="shared" ref="E17:E19" si="0">E16+1</f>
        <v>12</v>
      </c>
      <c r="F17" s="17">
        <v>0</v>
      </c>
    </row>
    <row r="18" spans="1:6" ht="15.75">
      <c r="A18" s="219"/>
      <c r="B18" s="210" t="s">
        <v>94</v>
      </c>
      <c r="C18" s="210"/>
      <c r="D18" s="210"/>
      <c r="E18" s="8">
        <f t="shared" si="0"/>
        <v>13</v>
      </c>
      <c r="F18" s="17">
        <v>792.9</v>
      </c>
    </row>
    <row r="19" spans="1:6" ht="34.9" customHeight="1" thickBot="1">
      <c r="A19" s="220"/>
      <c r="B19" s="214" t="s">
        <v>151</v>
      </c>
      <c r="C19" s="214"/>
      <c r="D19" s="214"/>
      <c r="E19" s="8">
        <f t="shared" si="0"/>
        <v>14</v>
      </c>
      <c r="F19" s="23">
        <f>F15+F16-F18</f>
        <v>0</v>
      </c>
    </row>
    <row r="20" spans="1:6" ht="15.75">
      <c r="A20" s="218" t="s">
        <v>98</v>
      </c>
      <c r="B20" s="209" t="s">
        <v>89</v>
      </c>
      <c r="C20" s="209"/>
      <c r="D20" s="209"/>
      <c r="E20" s="21">
        <f>E19+1</f>
        <v>15</v>
      </c>
      <c r="F20" s="22">
        <v>1867.9</v>
      </c>
    </row>
    <row r="21" spans="1:6" ht="15.75">
      <c r="A21" s="219"/>
      <c r="B21" s="210" t="s">
        <v>90</v>
      </c>
      <c r="C21" s="210"/>
      <c r="D21" s="210"/>
      <c r="E21" s="8">
        <f t="shared" ref="E21:E32" si="1">E20+1</f>
        <v>16</v>
      </c>
      <c r="F21" s="17">
        <v>859.5</v>
      </c>
    </row>
    <row r="22" spans="1:6" ht="15.75">
      <c r="A22" s="219"/>
      <c r="B22" s="210" t="s">
        <v>94</v>
      </c>
      <c r="C22" s="210"/>
      <c r="D22" s="210"/>
      <c r="E22" s="8">
        <f t="shared" si="1"/>
        <v>17</v>
      </c>
      <c r="F22" s="17">
        <v>2701.6</v>
      </c>
    </row>
    <row r="23" spans="1:6" ht="31.9" customHeight="1" thickBot="1">
      <c r="A23" s="220"/>
      <c r="B23" s="214" t="s">
        <v>150</v>
      </c>
      <c r="C23" s="214"/>
      <c r="D23" s="214"/>
      <c r="E23" s="24">
        <f t="shared" si="1"/>
        <v>18</v>
      </c>
      <c r="F23" s="23">
        <v>25.8</v>
      </c>
    </row>
    <row r="24" spans="1:6" ht="15.75">
      <c r="A24" s="206" t="s">
        <v>99</v>
      </c>
      <c r="B24" s="209" t="s">
        <v>89</v>
      </c>
      <c r="C24" s="209"/>
      <c r="D24" s="209"/>
      <c r="E24" s="25">
        <f t="shared" si="1"/>
        <v>19</v>
      </c>
      <c r="F24" s="129">
        <v>38.799999999999997</v>
      </c>
    </row>
    <row r="25" spans="1:6" ht="15.75">
      <c r="A25" s="207"/>
      <c r="B25" s="210" t="s">
        <v>90</v>
      </c>
      <c r="C25" s="210"/>
      <c r="D25" s="210"/>
      <c r="E25" s="8">
        <f t="shared" si="1"/>
        <v>20</v>
      </c>
      <c r="F25" s="130">
        <v>26</v>
      </c>
    </row>
    <row r="26" spans="1:6" ht="46.9" customHeight="1">
      <c r="A26" s="207"/>
      <c r="B26" s="211" t="s">
        <v>100</v>
      </c>
      <c r="C26" s="212"/>
      <c r="D26" s="213"/>
      <c r="E26" s="8">
        <f t="shared" si="1"/>
        <v>21</v>
      </c>
      <c r="F26" s="131">
        <v>0</v>
      </c>
    </row>
    <row r="27" spans="1:6" ht="15.75">
      <c r="A27" s="207"/>
      <c r="B27" s="210" t="s">
        <v>94</v>
      </c>
      <c r="C27" s="210"/>
      <c r="D27" s="210"/>
      <c r="E27" s="8">
        <f t="shared" si="1"/>
        <v>22</v>
      </c>
      <c r="F27" s="130">
        <v>64.8</v>
      </c>
    </row>
    <row r="28" spans="1:6" ht="32.450000000000003" customHeight="1" thickBot="1">
      <c r="A28" s="208"/>
      <c r="B28" s="214" t="s">
        <v>151</v>
      </c>
      <c r="C28" s="214"/>
      <c r="D28" s="214"/>
      <c r="E28" s="24">
        <f t="shared" si="1"/>
        <v>23</v>
      </c>
      <c r="F28" s="132">
        <f>F24+F25-F27</f>
        <v>0</v>
      </c>
    </row>
    <row r="29" spans="1:6" ht="15.75">
      <c r="A29" s="215" t="s">
        <v>101</v>
      </c>
      <c r="B29" s="217" t="s">
        <v>102</v>
      </c>
      <c r="C29" s="217"/>
      <c r="D29" s="217"/>
      <c r="E29" s="21">
        <f t="shared" si="1"/>
        <v>24</v>
      </c>
      <c r="F29" s="26">
        <v>2.5</v>
      </c>
    </row>
    <row r="30" spans="1:6" ht="15.75">
      <c r="A30" s="215"/>
      <c r="B30" s="210" t="s">
        <v>103</v>
      </c>
      <c r="C30" s="210"/>
      <c r="D30" s="210"/>
      <c r="E30" s="8">
        <f t="shared" si="1"/>
        <v>25</v>
      </c>
      <c r="F30" s="27">
        <v>21</v>
      </c>
    </row>
    <row r="31" spans="1:6" ht="15.75">
      <c r="A31" s="216"/>
      <c r="B31" s="210" t="s">
        <v>104</v>
      </c>
      <c r="C31" s="210"/>
      <c r="D31" s="210"/>
      <c r="E31" s="8">
        <f t="shared" si="1"/>
        <v>26</v>
      </c>
      <c r="F31" s="17">
        <v>23.5</v>
      </c>
    </row>
    <row r="32" spans="1:6" ht="33.6" customHeight="1" thickBot="1">
      <c r="A32" s="208"/>
      <c r="B32" s="214" t="s">
        <v>151</v>
      </c>
      <c r="C32" s="214"/>
      <c r="D32" s="214"/>
      <c r="E32" s="24">
        <f t="shared" si="1"/>
        <v>27</v>
      </c>
      <c r="F32" s="23">
        <f>F29+F30-F31</f>
        <v>0</v>
      </c>
    </row>
    <row r="33" spans="1:6" ht="15.75">
      <c r="A33" s="13"/>
      <c r="B33" s="13"/>
      <c r="C33" s="13"/>
      <c r="D33" s="13"/>
      <c r="E33" s="13"/>
      <c r="F33" s="28"/>
    </row>
    <row r="34" spans="1:6">
      <c r="A34" s="205"/>
      <c r="B34" s="205"/>
      <c r="C34" s="205"/>
      <c r="D34" s="205"/>
      <c r="E34" s="205"/>
      <c r="F34" s="205"/>
    </row>
    <row r="35" spans="1:6">
      <c r="A35" s="205"/>
      <c r="B35" s="205"/>
      <c r="C35" s="205"/>
      <c r="D35" s="205"/>
    </row>
    <row r="36" spans="1:6">
      <c r="A36" s="205"/>
      <c r="B36" s="205"/>
      <c r="C36" s="205"/>
      <c r="D36" s="205"/>
    </row>
    <row r="37" spans="1:6">
      <c r="A37" s="205"/>
      <c r="B37" s="205"/>
      <c r="C37" s="205"/>
      <c r="D37" s="205"/>
    </row>
    <row r="38" spans="1:6">
      <c r="A38" s="205"/>
      <c r="B38" s="205"/>
      <c r="C38" s="205"/>
      <c r="D38" s="205"/>
    </row>
  </sheetData>
  <mergeCells count="43">
    <mergeCell ref="A2:F2"/>
    <mergeCell ref="A4:E4"/>
    <mergeCell ref="A5:E5"/>
    <mergeCell ref="A6:A14"/>
    <mergeCell ref="B6:D6"/>
    <mergeCell ref="B7:D7"/>
    <mergeCell ref="B8:B10"/>
    <mergeCell ref="C8:D8"/>
    <mergeCell ref="C9:D9"/>
    <mergeCell ref="C10:D10"/>
    <mergeCell ref="B11:D11"/>
    <mergeCell ref="B12:B13"/>
    <mergeCell ref="C12:D12"/>
    <mergeCell ref="C13:D13"/>
    <mergeCell ref="B14:D14"/>
    <mergeCell ref="B19:D19"/>
    <mergeCell ref="A20:A23"/>
    <mergeCell ref="B20:D20"/>
    <mergeCell ref="B21:D21"/>
    <mergeCell ref="B22:D22"/>
    <mergeCell ref="B23:D23"/>
    <mergeCell ref="A15:A19"/>
    <mergeCell ref="B15:D15"/>
    <mergeCell ref="B16:D16"/>
    <mergeCell ref="B17:D17"/>
    <mergeCell ref="B18:D18"/>
    <mergeCell ref="A34:F34"/>
    <mergeCell ref="A24:A28"/>
    <mergeCell ref="B24:D24"/>
    <mergeCell ref="B25:D25"/>
    <mergeCell ref="B26:D26"/>
    <mergeCell ref="B27:D27"/>
    <mergeCell ref="B28:D28"/>
    <mergeCell ref="A29:A32"/>
    <mergeCell ref="B29:D29"/>
    <mergeCell ref="B30:D30"/>
    <mergeCell ref="B31:D31"/>
    <mergeCell ref="B32:D32"/>
    <mergeCell ref="A35:A38"/>
    <mergeCell ref="B35:D35"/>
    <mergeCell ref="B36:D36"/>
    <mergeCell ref="B37:D37"/>
    <mergeCell ref="B38:D38"/>
  </mergeCells>
  <dataValidations count="1">
    <dataValidation type="custom" allowBlank="1" showInputMessage="1" showErrorMessage="1" errorTitle="Znaki po przecinku" error="Wpisana wartość może mieć wyłącznie 1 znak po przecinku." sqref="F20:F22 F24:F25 F27 F6:F13 F35:F37 F29:F31 F15:F18" xr:uid="{00000000-0002-0000-0100-000000000000}">
      <formula1>MOD(F6*10,1)=0</formula1>
    </dataValidation>
  </dataValidations>
  <pageMargins left="0.7" right="0.7" top="0.75" bottom="0.75" header="0.3" footer="0.3"/>
  <pageSetup paperSize="9" scale="9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41"/>
  <sheetViews>
    <sheetView workbookViewId="0">
      <selection sqref="A1:J37"/>
    </sheetView>
  </sheetViews>
  <sheetFormatPr defaultRowHeight="15"/>
  <cols>
    <col min="2" max="2" width="11.28515625" customWidth="1" collapsed="1"/>
    <col min="3" max="3" width="26.140625" customWidth="1" collapsed="1"/>
    <col min="4" max="4" width="5.140625" customWidth="1" collapsed="1"/>
    <col min="5" max="5" width="12.140625" customWidth="1" collapsed="1"/>
    <col min="6" max="9" width="17.28515625" customWidth="1" collapsed="1"/>
    <col min="10" max="10" width="16" customWidth="1" collapsed="1"/>
  </cols>
  <sheetData>
    <row r="1" spans="1:10">
      <c r="A1" s="29" t="str">
        <f>'Dział I'!A3:E3</f>
        <v>Akademia Sztuk Teatralnych im. Stanisława Wyspiańskiego w Krakowie</v>
      </c>
      <c r="B1" s="30"/>
      <c r="C1" s="30"/>
      <c r="D1" s="30"/>
      <c r="E1" s="30"/>
      <c r="F1" s="30"/>
      <c r="G1" s="30"/>
      <c r="H1" s="30"/>
      <c r="I1" s="30"/>
      <c r="J1" s="30"/>
    </row>
    <row r="2" spans="1:10" ht="18.75">
      <c r="A2" s="264" t="s">
        <v>105</v>
      </c>
      <c r="B2" s="264"/>
      <c r="C2" s="264"/>
      <c r="D2" s="264"/>
      <c r="E2" s="264"/>
      <c r="F2" s="264"/>
      <c r="G2" s="264"/>
      <c r="H2" s="264"/>
      <c r="I2" s="264"/>
      <c r="J2" s="264"/>
    </row>
    <row r="3" spans="1:10" ht="16.5" thickBot="1">
      <c r="A3" s="30"/>
      <c r="B3" s="30"/>
      <c r="C3" s="31"/>
      <c r="D3" s="31"/>
      <c r="E3" s="31"/>
      <c r="F3" s="31"/>
      <c r="G3" s="31"/>
      <c r="H3" s="31"/>
      <c r="I3" s="31"/>
      <c r="J3" s="31"/>
    </row>
    <row r="4" spans="1:10" ht="16.5" customHeight="1" thickBot="1">
      <c r="A4" s="249" t="s">
        <v>87</v>
      </c>
      <c r="B4" s="250"/>
      <c r="C4" s="250"/>
      <c r="D4" s="251"/>
      <c r="E4" s="255" t="s">
        <v>106</v>
      </c>
      <c r="F4" s="257" t="s">
        <v>107</v>
      </c>
      <c r="G4" s="259" t="s">
        <v>43</v>
      </c>
      <c r="H4" s="259"/>
      <c r="I4" s="259"/>
      <c r="J4" s="260"/>
    </row>
    <row r="5" spans="1:10" ht="16.5" customHeight="1" thickBot="1">
      <c r="A5" s="252"/>
      <c r="B5" s="253"/>
      <c r="C5" s="253"/>
      <c r="D5" s="254"/>
      <c r="E5" s="256"/>
      <c r="F5" s="258"/>
      <c r="G5" s="261" t="s">
        <v>108</v>
      </c>
      <c r="H5" s="253" t="s">
        <v>59</v>
      </c>
      <c r="I5" s="254"/>
      <c r="J5" s="262" t="s">
        <v>109</v>
      </c>
    </row>
    <row r="6" spans="1:10" ht="31.5">
      <c r="A6" s="252"/>
      <c r="B6" s="253"/>
      <c r="C6" s="253"/>
      <c r="D6" s="254"/>
      <c r="E6" s="256"/>
      <c r="F6" s="258"/>
      <c r="G6" s="261"/>
      <c r="H6" s="125" t="s">
        <v>110</v>
      </c>
      <c r="I6" s="83" t="s">
        <v>111</v>
      </c>
      <c r="J6" s="263"/>
    </row>
    <row r="7" spans="1:10" ht="15.75">
      <c r="A7" s="246">
        <v>1</v>
      </c>
      <c r="B7" s="247"/>
      <c r="C7" s="247"/>
      <c r="D7" s="248"/>
      <c r="E7" s="33">
        <v>2</v>
      </c>
      <c r="F7" s="34">
        <v>3</v>
      </c>
      <c r="G7" s="35">
        <v>4</v>
      </c>
      <c r="H7" s="34">
        <v>5</v>
      </c>
      <c r="I7" s="34">
        <v>6</v>
      </c>
      <c r="J7" s="36">
        <v>7</v>
      </c>
    </row>
    <row r="8" spans="1:10" ht="18.75" customHeight="1">
      <c r="A8" s="235" t="s">
        <v>173</v>
      </c>
      <c r="B8" s="236"/>
      <c r="C8" s="236"/>
      <c r="D8" s="236"/>
      <c r="E8" s="236"/>
      <c r="F8" s="236"/>
      <c r="G8" s="236"/>
      <c r="H8" s="236"/>
      <c r="I8" s="236"/>
      <c r="J8" s="237"/>
    </row>
    <row r="9" spans="1:10" ht="18">
      <c r="A9" s="238" t="s">
        <v>112</v>
      </c>
      <c r="B9" s="239"/>
      <c r="C9" s="239"/>
      <c r="D9" s="37" t="s">
        <v>4</v>
      </c>
      <c r="E9" s="38">
        <f>E10+E15</f>
        <v>258.8</v>
      </c>
      <c r="F9" s="38">
        <f t="shared" ref="F9:J9" si="0">F10+F15</f>
        <v>19307.5</v>
      </c>
      <c r="G9" s="38">
        <f t="shared" si="0"/>
        <v>17897.400000000001</v>
      </c>
      <c r="H9" s="38">
        <f t="shared" si="0"/>
        <v>1897.6999999999998</v>
      </c>
      <c r="I9" s="38">
        <f t="shared" si="0"/>
        <v>268.7</v>
      </c>
      <c r="J9" s="127">
        <f t="shared" si="0"/>
        <v>1410.1</v>
      </c>
    </row>
    <row r="10" spans="1:10" ht="18">
      <c r="A10" s="240" t="s">
        <v>43</v>
      </c>
      <c r="B10" s="239" t="s">
        <v>113</v>
      </c>
      <c r="C10" s="239"/>
      <c r="D10" s="37" t="s">
        <v>6</v>
      </c>
      <c r="E10" s="39">
        <f>SUM(E11:E14)</f>
        <v>149</v>
      </c>
      <c r="F10" s="39">
        <f t="shared" ref="F10:J10" si="1">SUM(F11:F14)</f>
        <v>11103</v>
      </c>
      <c r="G10" s="39">
        <f t="shared" si="1"/>
        <v>10283.9</v>
      </c>
      <c r="H10" s="39">
        <f t="shared" si="1"/>
        <v>991.99999999999989</v>
      </c>
      <c r="I10" s="39">
        <v>196.1</v>
      </c>
      <c r="J10" s="40">
        <f t="shared" si="1"/>
        <v>819.09999999999991</v>
      </c>
    </row>
    <row r="11" spans="1:10" ht="18">
      <c r="A11" s="241"/>
      <c r="B11" s="243" t="s">
        <v>114</v>
      </c>
      <c r="C11" s="41" t="s">
        <v>115</v>
      </c>
      <c r="D11" s="37" t="s">
        <v>8</v>
      </c>
      <c r="E11" s="42">
        <v>18.5</v>
      </c>
      <c r="F11" s="43">
        <f>G11+J11</f>
        <v>2285.9</v>
      </c>
      <c r="G11" s="42">
        <v>2122.4</v>
      </c>
      <c r="H11" s="42">
        <v>276.89999999999998</v>
      </c>
      <c r="I11" s="44"/>
      <c r="J11" s="45">
        <v>163.5</v>
      </c>
    </row>
    <row r="12" spans="1:10" ht="18">
      <c r="A12" s="241"/>
      <c r="B12" s="243"/>
      <c r="C12" s="41" t="s">
        <v>116</v>
      </c>
      <c r="D12" s="37" t="s">
        <v>10</v>
      </c>
      <c r="E12" s="42">
        <v>31.1</v>
      </c>
      <c r="F12" s="43">
        <f t="shared" ref="F12:F14" si="2">G12+J12</f>
        <v>3112.1</v>
      </c>
      <c r="G12" s="42">
        <v>2883.6</v>
      </c>
      <c r="H12" s="42">
        <v>352.2</v>
      </c>
      <c r="I12" s="44"/>
      <c r="J12" s="45">
        <v>228.5</v>
      </c>
    </row>
    <row r="13" spans="1:10" ht="18">
      <c r="A13" s="241"/>
      <c r="B13" s="243"/>
      <c r="C13" s="41" t="s">
        <v>117</v>
      </c>
      <c r="D13" s="37" t="s">
        <v>12</v>
      </c>
      <c r="E13" s="42">
        <v>51.3</v>
      </c>
      <c r="F13" s="43">
        <f t="shared" si="2"/>
        <v>3499.2000000000003</v>
      </c>
      <c r="G13" s="42">
        <v>3238.4</v>
      </c>
      <c r="H13" s="42">
        <v>288.10000000000002</v>
      </c>
      <c r="I13" s="44"/>
      <c r="J13" s="45">
        <v>260.8</v>
      </c>
    </row>
    <row r="14" spans="1:10" ht="18">
      <c r="A14" s="241"/>
      <c r="B14" s="243"/>
      <c r="C14" s="41" t="s">
        <v>118</v>
      </c>
      <c r="D14" s="37" t="s">
        <v>14</v>
      </c>
      <c r="E14" s="42">
        <v>48.1</v>
      </c>
      <c r="F14" s="43">
        <f t="shared" si="2"/>
        <v>2205.8000000000002</v>
      </c>
      <c r="G14" s="42">
        <v>2039.5</v>
      </c>
      <c r="H14" s="42">
        <v>74.8</v>
      </c>
      <c r="I14" s="44"/>
      <c r="J14" s="45">
        <v>166.3</v>
      </c>
    </row>
    <row r="15" spans="1:10" ht="30" customHeight="1" thickBot="1">
      <c r="A15" s="242"/>
      <c r="B15" s="244" t="s">
        <v>119</v>
      </c>
      <c r="C15" s="244"/>
      <c r="D15" s="46" t="s">
        <v>16</v>
      </c>
      <c r="E15" s="47">
        <v>109.8</v>
      </c>
      <c r="F15" s="48">
        <v>8204.5</v>
      </c>
      <c r="G15" s="49">
        <v>7613.5</v>
      </c>
      <c r="H15" s="49">
        <v>905.7</v>
      </c>
      <c r="I15" s="50">
        <v>72.599999999999994</v>
      </c>
      <c r="J15" s="51">
        <v>591</v>
      </c>
    </row>
    <row r="16" spans="1:10" ht="15.75">
      <c r="A16" s="30"/>
      <c r="B16" s="30"/>
      <c r="C16" s="31"/>
      <c r="D16" s="31"/>
      <c r="E16" s="31"/>
      <c r="F16" s="31"/>
      <c r="G16" s="31"/>
      <c r="H16" s="31"/>
      <c r="I16" s="31"/>
      <c r="J16" s="31"/>
    </row>
    <row r="17" spans="1:13" s="124" customFormat="1" ht="16.5" thickBot="1">
      <c r="A17" s="30"/>
      <c r="B17" s="30"/>
      <c r="C17" s="31"/>
      <c r="D17" s="31"/>
      <c r="E17" s="31"/>
      <c r="F17" s="31"/>
      <c r="G17" s="31"/>
      <c r="H17" s="31"/>
      <c r="I17" s="31"/>
      <c r="J17" s="31"/>
    </row>
    <row r="18" spans="1:13" s="124" customFormat="1" ht="16.5" thickBot="1">
      <c r="A18" s="249" t="s">
        <v>87</v>
      </c>
      <c r="B18" s="250"/>
      <c r="C18" s="250"/>
      <c r="D18" s="251"/>
      <c r="E18" s="255" t="s">
        <v>106</v>
      </c>
      <c r="F18" s="257" t="s">
        <v>107</v>
      </c>
      <c r="G18" s="259" t="s">
        <v>43</v>
      </c>
      <c r="H18" s="259"/>
      <c r="I18" s="259"/>
      <c r="J18" s="260"/>
    </row>
    <row r="19" spans="1:13" s="124" customFormat="1" ht="16.5" thickBot="1">
      <c r="A19" s="252"/>
      <c r="B19" s="253"/>
      <c r="C19" s="253"/>
      <c r="D19" s="254"/>
      <c r="E19" s="256"/>
      <c r="F19" s="258"/>
      <c r="G19" s="261" t="s">
        <v>108</v>
      </c>
      <c r="H19" s="253" t="s">
        <v>59</v>
      </c>
      <c r="I19" s="254"/>
      <c r="J19" s="262" t="s">
        <v>109</v>
      </c>
    </row>
    <row r="20" spans="1:13" s="124" customFormat="1" ht="31.5">
      <c r="A20" s="252"/>
      <c r="B20" s="253"/>
      <c r="C20" s="253"/>
      <c r="D20" s="254"/>
      <c r="E20" s="256"/>
      <c r="F20" s="258"/>
      <c r="G20" s="261"/>
      <c r="H20" s="125" t="s">
        <v>110</v>
      </c>
      <c r="I20" s="83" t="s">
        <v>111</v>
      </c>
      <c r="J20" s="263"/>
    </row>
    <row r="21" spans="1:13" s="124" customFormat="1" ht="15.75">
      <c r="A21" s="246">
        <v>1</v>
      </c>
      <c r="B21" s="247"/>
      <c r="C21" s="247"/>
      <c r="D21" s="248"/>
      <c r="E21" s="33">
        <v>2</v>
      </c>
      <c r="F21" s="34">
        <v>3</v>
      </c>
      <c r="G21" s="35">
        <v>4</v>
      </c>
      <c r="H21" s="34">
        <v>5</v>
      </c>
      <c r="I21" s="34">
        <v>6</v>
      </c>
      <c r="J21" s="36">
        <v>7</v>
      </c>
    </row>
    <row r="22" spans="1:13" s="124" customFormat="1" ht="18.75">
      <c r="A22" s="235" t="s">
        <v>172</v>
      </c>
      <c r="B22" s="236"/>
      <c r="C22" s="236"/>
      <c r="D22" s="236"/>
      <c r="E22" s="236"/>
      <c r="F22" s="236"/>
      <c r="G22" s="236"/>
      <c r="H22" s="236"/>
      <c r="I22" s="236"/>
      <c r="J22" s="237"/>
    </row>
    <row r="23" spans="1:13" s="124" customFormat="1" ht="18">
      <c r="A23" s="238" t="s">
        <v>112</v>
      </c>
      <c r="B23" s="239"/>
      <c r="C23" s="239"/>
      <c r="D23" s="37" t="s">
        <v>4</v>
      </c>
      <c r="E23" s="38">
        <f>E24+E29</f>
        <v>258.8</v>
      </c>
      <c r="F23" s="38">
        <f>F24+F29</f>
        <v>19357.5</v>
      </c>
      <c r="G23" s="38">
        <f t="shared" ref="G23" si="3">G24+G29</f>
        <v>17947.400000000001</v>
      </c>
      <c r="H23" s="38">
        <f t="shared" ref="H23" si="4">H24+H29</f>
        <v>1897.9</v>
      </c>
      <c r="I23" s="38">
        <f t="shared" ref="I23" si="5">I24+I29</f>
        <v>264.89999999999998</v>
      </c>
      <c r="J23" s="127">
        <f t="shared" ref="J23" si="6">J24+J29</f>
        <v>1410.1</v>
      </c>
      <c r="K23" s="88"/>
      <c r="L23" s="88"/>
      <c r="M23" s="88"/>
    </row>
    <row r="24" spans="1:13" s="124" customFormat="1" ht="18">
      <c r="A24" s="240" t="s">
        <v>43</v>
      </c>
      <c r="B24" s="239" t="s">
        <v>113</v>
      </c>
      <c r="C24" s="239"/>
      <c r="D24" s="37" t="s">
        <v>6</v>
      </c>
      <c r="E24" s="39">
        <f>SUM(E25:E28)</f>
        <v>149</v>
      </c>
      <c r="F24" s="39">
        <f t="shared" ref="F24" si="7">SUM(F25:F28)</f>
        <v>11216.8</v>
      </c>
      <c r="G24" s="39">
        <f t="shared" ref="G24" si="8">SUM(G25:G28)</f>
        <v>10380.9</v>
      </c>
      <c r="H24" s="39">
        <f t="shared" ref="H24" si="9">SUM(H25:H28)</f>
        <v>990.9</v>
      </c>
      <c r="I24" s="39">
        <v>192.3</v>
      </c>
      <c r="J24" s="40">
        <f t="shared" ref="J24" si="10">SUM(J25:J28)</f>
        <v>835.9</v>
      </c>
      <c r="K24" s="88"/>
      <c r="L24" s="88"/>
    </row>
    <row r="25" spans="1:13" s="124" customFormat="1" ht="18">
      <c r="A25" s="241"/>
      <c r="B25" s="243" t="s">
        <v>114</v>
      </c>
      <c r="C25" s="41" t="s">
        <v>115</v>
      </c>
      <c r="D25" s="37" t="s">
        <v>8</v>
      </c>
      <c r="E25" s="42">
        <v>18.5</v>
      </c>
      <c r="F25" s="43">
        <f>G25+J25</f>
        <v>2260.4</v>
      </c>
      <c r="G25" s="42">
        <v>2094</v>
      </c>
      <c r="H25" s="42">
        <v>280.60000000000002</v>
      </c>
      <c r="I25" s="44"/>
      <c r="J25" s="45">
        <v>166.4</v>
      </c>
      <c r="K25" s="88"/>
      <c r="L25" s="88"/>
    </row>
    <row r="26" spans="1:13" s="124" customFormat="1" ht="18">
      <c r="A26" s="241"/>
      <c r="B26" s="243"/>
      <c r="C26" s="41" t="s">
        <v>116</v>
      </c>
      <c r="D26" s="37" t="s">
        <v>10</v>
      </c>
      <c r="E26" s="42">
        <v>31.1</v>
      </c>
      <c r="F26" s="43">
        <f t="shared" ref="F26:F28" si="11">G26+J26</f>
        <v>3339.5</v>
      </c>
      <c r="G26" s="42">
        <v>3093.8</v>
      </c>
      <c r="H26" s="42">
        <v>366.9</v>
      </c>
      <c r="I26" s="44"/>
      <c r="J26" s="45">
        <v>245.7</v>
      </c>
      <c r="K26" s="88"/>
      <c r="L26" s="88"/>
    </row>
    <row r="27" spans="1:13" s="124" customFormat="1" ht="18">
      <c r="A27" s="241"/>
      <c r="B27" s="243"/>
      <c r="C27" s="41" t="s">
        <v>117</v>
      </c>
      <c r="D27" s="37" t="s">
        <v>12</v>
      </c>
      <c r="E27" s="42">
        <v>51.3</v>
      </c>
      <c r="F27" s="43">
        <f t="shared" si="11"/>
        <v>3362.2</v>
      </c>
      <c r="G27" s="42">
        <v>3111.5</v>
      </c>
      <c r="H27" s="42">
        <v>271.60000000000002</v>
      </c>
      <c r="I27" s="44"/>
      <c r="J27" s="45">
        <v>250.7</v>
      </c>
      <c r="K27" s="88"/>
      <c r="L27" s="88"/>
    </row>
    <row r="28" spans="1:13" s="124" customFormat="1" ht="18">
      <c r="A28" s="241"/>
      <c r="B28" s="243"/>
      <c r="C28" s="41" t="s">
        <v>118</v>
      </c>
      <c r="D28" s="37" t="s">
        <v>14</v>
      </c>
      <c r="E28" s="42">
        <v>48.1</v>
      </c>
      <c r="F28" s="43">
        <f t="shared" si="11"/>
        <v>2254.6999999999998</v>
      </c>
      <c r="G28" s="42">
        <v>2081.6</v>
      </c>
      <c r="H28" s="42">
        <v>71.8</v>
      </c>
      <c r="I28" s="44"/>
      <c r="J28" s="45">
        <v>173.1</v>
      </c>
      <c r="K28" s="88"/>
      <c r="L28" s="88"/>
    </row>
    <row r="29" spans="1:13" s="124" customFormat="1" ht="34.5" customHeight="1" thickBot="1">
      <c r="A29" s="242"/>
      <c r="B29" s="244" t="s">
        <v>119</v>
      </c>
      <c r="C29" s="244"/>
      <c r="D29" s="46" t="s">
        <v>16</v>
      </c>
      <c r="E29" s="47">
        <v>109.8</v>
      </c>
      <c r="F29" s="48">
        <f>J29+G29</f>
        <v>8140.7</v>
      </c>
      <c r="G29" s="49">
        <v>7566.5</v>
      </c>
      <c r="H29" s="49">
        <v>907</v>
      </c>
      <c r="I29" s="50">
        <v>72.599999999999994</v>
      </c>
      <c r="J29" s="51">
        <v>574.20000000000005</v>
      </c>
      <c r="K29" s="88"/>
      <c r="L29" s="88"/>
    </row>
    <row r="30" spans="1:13" s="124" customFormat="1" ht="15.75">
      <c r="A30" s="30"/>
      <c r="B30" s="30"/>
      <c r="C30" s="31"/>
      <c r="D30" s="31"/>
      <c r="E30" s="31"/>
      <c r="F30" s="31"/>
      <c r="G30" s="31"/>
      <c r="H30" s="31"/>
      <c r="I30" s="31"/>
      <c r="J30" s="31"/>
    </row>
    <row r="31" spans="1:13" s="124" customFormat="1" ht="15.75">
      <c r="A31" s="30"/>
      <c r="B31" s="30"/>
      <c r="C31" s="31"/>
      <c r="D31" s="31"/>
      <c r="E31" s="31"/>
      <c r="F31" s="31"/>
      <c r="G31" s="31"/>
      <c r="H31" s="31"/>
      <c r="I31" s="31"/>
      <c r="J31" s="31"/>
    </row>
    <row r="32" spans="1:13" s="124" customFormat="1" ht="15.75">
      <c r="A32" s="30"/>
      <c r="B32" s="30"/>
      <c r="C32" s="31"/>
      <c r="D32" s="31"/>
      <c r="E32" s="31"/>
      <c r="F32" s="128"/>
      <c r="G32" s="128"/>
      <c r="H32" s="31"/>
      <c r="I32" s="31"/>
      <c r="J32" s="31"/>
    </row>
    <row r="33" spans="1:10" s="124" customFormat="1" ht="15.75">
      <c r="A33" s="30"/>
      <c r="B33" s="30"/>
      <c r="C33" s="31"/>
      <c r="D33" s="31"/>
      <c r="E33" s="31"/>
      <c r="F33" s="31"/>
      <c r="G33" s="31"/>
      <c r="H33" s="31"/>
      <c r="I33" s="31"/>
      <c r="J33" s="31"/>
    </row>
    <row r="34" spans="1:10" ht="15.75">
      <c r="A34" s="52" t="s">
        <v>120</v>
      </c>
      <c r="B34" s="30"/>
      <c r="C34" s="31"/>
      <c r="D34" s="31"/>
      <c r="E34" s="31"/>
      <c r="F34" s="31"/>
      <c r="G34" s="31"/>
      <c r="H34" s="31"/>
      <c r="I34" s="31"/>
      <c r="J34" s="31"/>
    </row>
    <row r="35" spans="1:10" ht="15.75">
      <c r="A35" s="53" t="s">
        <v>121</v>
      </c>
      <c r="B35" s="30"/>
      <c r="C35" s="31"/>
      <c r="D35" s="31"/>
      <c r="E35" s="31"/>
      <c r="F35" s="31"/>
      <c r="G35" s="31"/>
      <c r="H35" s="31"/>
      <c r="I35" s="31"/>
      <c r="J35" s="31"/>
    </row>
    <row r="36" spans="1:10">
      <c r="A36" s="245" t="s">
        <v>122</v>
      </c>
      <c r="B36" s="245"/>
      <c r="C36" s="245"/>
      <c r="D36" s="245"/>
      <c r="E36" s="245"/>
      <c r="F36" s="245"/>
      <c r="G36" s="245"/>
      <c r="H36" s="245"/>
      <c r="I36" s="245"/>
      <c r="J36" s="245"/>
    </row>
    <row r="37" spans="1:10" ht="15.75">
      <c r="A37" s="53" t="s">
        <v>123</v>
      </c>
      <c r="B37" s="30"/>
      <c r="C37" s="30"/>
      <c r="D37" s="30"/>
      <c r="E37" s="30"/>
      <c r="F37" s="30"/>
      <c r="G37" s="30"/>
      <c r="H37" s="30"/>
      <c r="I37" s="30"/>
      <c r="J37" s="30"/>
    </row>
    <row r="38" spans="1:10" ht="15.75">
      <c r="A38" s="54"/>
      <c r="B38" s="55"/>
      <c r="C38" s="56"/>
      <c r="D38" s="56"/>
      <c r="E38" s="56"/>
      <c r="F38" s="56"/>
      <c r="G38" s="56"/>
      <c r="H38" s="56"/>
      <c r="I38" s="56"/>
      <c r="J38" s="56"/>
    </row>
    <row r="39" spans="1:10">
      <c r="A39" s="54"/>
      <c r="B39" s="56"/>
      <c r="C39" s="56"/>
      <c r="D39" s="56"/>
      <c r="E39" s="56"/>
      <c r="F39" s="56"/>
      <c r="G39" s="56"/>
      <c r="H39" s="56"/>
      <c r="I39" s="56"/>
      <c r="J39" s="56"/>
    </row>
    <row r="40" spans="1:10">
      <c r="A40" s="54"/>
      <c r="B40" s="56"/>
      <c r="C40" s="56"/>
      <c r="D40" s="56"/>
      <c r="E40" s="56"/>
      <c r="F40" s="56"/>
      <c r="G40" s="56"/>
      <c r="H40" s="56"/>
      <c r="I40" s="56"/>
      <c r="J40" s="56"/>
    </row>
    <row r="41" spans="1:10">
      <c r="A41" s="54"/>
      <c r="B41" s="56"/>
      <c r="C41" s="56"/>
      <c r="D41" s="56"/>
      <c r="E41" s="56"/>
      <c r="F41" s="56"/>
      <c r="G41" s="56"/>
      <c r="H41" s="56"/>
      <c r="I41" s="56"/>
      <c r="J41" s="56"/>
    </row>
  </sheetData>
  <mergeCells count="30">
    <mergeCell ref="A2:J2"/>
    <mergeCell ref="A4:D6"/>
    <mergeCell ref="E4:E6"/>
    <mergeCell ref="F4:F6"/>
    <mergeCell ref="G4:J4"/>
    <mergeCell ref="G5:G6"/>
    <mergeCell ref="H5:I5"/>
    <mergeCell ref="J5:J6"/>
    <mergeCell ref="A36:J36"/>
    <mergeCell ref="A7:D7"/>
    <mergeCell ref="A8:J8"/>
    <mergeCell ref="A9:C9"/>
    <mergeCell ref="A10:A15"/>
    <mergeCell ref="B10:C10"/>
    <mergeCell ref="B11:B14"/>
    <mergeCell ref="B15:C15"/>
    <mergeCell ref="A18:D20"/>
    <mergeCell ref="E18:E20"/>
    <mergeCell ref="F18:F20"/>
    <mergeCell ref="G18:J18"/>
    <mergeCell ref="G19:G20"/>
    <mergeCell ref="H19:I19"/>
    <mergeCell ref="J19:J20"/>
    <mergeCell ref="A21:D21"/>
    <mergeCell ref="A22:J22"/>
    <mergeCell ref="A23:C23"/>
    <mergeCell ref="A24:A29"/>
    <mergeCell ref="B24:C24"/>
    <mergeCell ref="B25:B28"/>
    <mergeCell ref="B29:C29"/>
  </mergeCells>
  <dataValidations count="3">
    <dataValidation type="custom" allowBlank="1" showInputMessage="1" showErrorMessage="1" sqref="F11:F15 F25:F29" xr:uid="{00000000-0002-0000-0200-000000000000}">
      <formula1>MOD(F11*10,1)=0</formula1>
    </dataValidation>
    <dataValidation type="custom" allowBlank="1" showInputMessage="1" showErrorMessage="1" errorTitle="Znaki po przecinku" error="Wpisujemy zatrudnienie w pełnych etatach bez miejsc po przecinku." sqref="E11:E15 E25:E29" xr:uid="{00000000-0002-0000-0200-000001000000}">
      <formula1>MOD(E11*10,1)=0</formula1>
    </dataValidation>
    <dataValidation type="custom" allowBlank="1" showInputMessage="1" showErrorMessage="1" errorTitle="Znaki po przecinku" error="Wpisana wartość może mieć wyłącznie 1 znak po przecinku." sqref="G11:H15 J11:J14 I15:J15 G25:H29 J25:J28 I29:J29" xr:uid="{00000000-0002-0000-0200-000002000000}">
      <formula1>MOD(G11*10,1)=0</formula1>
    </dataValidation>
  </dataValidations>
  <pageMargins left="0.7" right="0.7" top="0.75" bottom="0.75" header="0.3" footer="0.3"/>
  <pageSetup paperSize="9" scale="7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J38"/>
  <sheetViews>
    <sheetView workbookViewId="0">
      <selection sqref="A1:G46"/>
    </sheetView>
  </sheetViews>
  <sheetFormatPr defaultRowHeight="15"/>
  <cols>
    <col min="2" max="2" width="10.7109375" customWidth="1" collapsed="1"/>
    <col min="4" max="4" width="44.5703125" customWidth="1" collapsed="1"/>
    <col min="5" max="5" width="4.7109375" customWidth="1" collapsed="1"/>
    <col min="6" max="6" width="11.5703125" customWidth="1"/>
    <col min="7" max="7" width="17.85546875" customWidth="1" collapsed="1"/>
  </cols>
  <sheetData>
    <row r="1" spans="1:7">
      <c r="A1" s="29" t="str">
        <f>'Dział I'!A3:E3</f>
        <v>Akademia Sztuk Teatralnych im. Stanisława Wyspiańskiego w Krakowie</v>
      </c>
      <c r="B1" s="57"/>
      <c r="C1" s="57"/>
      <c r="D1" s="58"/>
      <c r="E1" s="58"/>
      <c r="F1" s="59"/>
      <c r="G1" s="30"/>
    </row>
    <row r="2" spans="1:7" ht="15.75">
      <c r="A2" s="283" t="s">
        <v>124</v>
      </c>
      <c r="B2" s="283"/>
      <c r="C2" s="283"/>
      <c r="D2" s="283"/>
      <c r="E2" s="283"/>
      <c r="F2" s="283"/>
      <c r="G2" s="60"/>
    </row>
    <row r="3" spans="1:7" ht="16.5" thickBot="1">
      <c r="A3" s="61"/>
      <c r="B3" s="61"/>
      <c r="C3" s="61"/>
      <c r="D3" s="61"/>
      <c r="E3" s="61"/>
      <c r="F3" s="61"/>
      <c r="G3" s="30"/>
    </row>
    <row r="4" spans="1:7" ht="31.5">
      <c r="A4" s="284" t="s">
        <v>87</v>
      </c>
      <c r="B4" s="285"/>
      <c r="C4" s="285"/>
      <c r="D4" s="285"/>
      <c r="E4" s="285"/>
      <c r="F4" s="84" t="s">
        <v>125</v>
      </c>
      <c r="G4" s="85" t="s">
        <v>154</v>
      </c>
    </row>
    <row r="5" spans="1:7">
      <c r="A5" s="286">
        <v>1</v>
      </c>
      <c r="B5" s="287"/>
      <c r="C5" s="287"/>
      <c r="D5" s="287"/>
      <c r="E5" s="287"/>
      <c r="F5" s="62">
        <v>2</v>
      </c>
      <c r="G5" s="63">
        <v>3</v>
      </c>
    </row>
    <row r="6" spans="1:7" ht="18">
      <c r="A6" s="288" t="s">
        <v>126</v>
      </c>
      <c r="B6" s="289"/>
      <c r="C6" s="289"/>
      <c r="D6" s="289"/>
      <c r="E6" s="32" t="s">
        <v>4</v>
      </c>
      <c r="F6" s="32" t="s">
        <v>127</v>
      </c>
      <c r="G6" s="64">
        <v>500</v>
      </c>
    </row>
    <row r="7" spans="1:7" ht="15.75">
      <c r="A7" s="290" t="s">
        <v>43</v>
      </c>
      <c r="B7" s="293" t="s">
        <v>128</v>
      </c>
      <c r="C7" s="294"/>
      <c r="D7" s="295"/>
      <c r="E7" s="32" t="s">
        <v>6</v>
      </c>
      <c r="F7" s="32" t="s">
        <v>127</v>
      </c>
      <c r="G7" s="65">
        <v>500</v>
      </c>
    </row>
    <row r="8" spans="1:7" ht="15.75">
      <c r="A8" s="291"/>
      <c r="B8" s="293" t="s">
        <v>129</v>
      </c>
      <c r="C8" s="294"/>
      <c r="D8" s="295"/>
      <c r="E8" s="32" t="s">
        <v>8</v>
      </c>
      <c r="F8" s="32" t="s">
        <v>127</v>
      </c>
      <c r="G8" s="65">
        <v>0</v>
      </c>
    </row>
    <row r="9" spans="1:7" ht="28.15" customHeight="1">
      <c r="A9" s="292"/>
      <c r="B9" s="66" t="s">
        <v>59</v>
      </c>
      <c r="C9" s="294" t="s">
        <v>130</v>
      </c>
      <c r="D9" s="295"/>
      <c r="E9" s="32" t="s">
        <v>10</v>
      </c>
      <c r="F9" s="32" t="s">
        <v>127</v>
      </c>
      <c r="G9" s="65">
        <v>0</v>
      </c>
    </row>
    <row r="10" spans="1:7" ht="15.75">
      <c r="A10" s="296" t="s">
        <v>131</v>
      </c>
      <c r="B10" s="289"/>
      <c r="C10" s="289"/>
      <c r="D10" s="289"/>
      <c r="E10" s="32" t="s">
        <v>12</v>
      </c>
      <c r="F10" s="32" t="s">
        <v>127</v>
      </c>
      <c r="G10" s="65">
        <v>0</v>
      </c>
    </row>
    <row r="11" spans="1:7" ht="15.75">
      <c r="A11" s="278" t="s">
        <v>59</v>
      </c>
      <c r="B11" s="299" t="s">
        <v>132</v>
      </c>
      <c r="C11" s="299"/>
      <c r="D11" s="300"/>
      <c r="E11" s="32" t="s">
        <v>14</v>
      </c>
      <c r="F11" s="32" t="s">
        <v>127</v>
      </c>
      <c r="G11" s="65">
        <v>0</v>
      </c>
    </row>
    <row r="12" spans="1:7" ht="45.6" customHeight="1">
      <c r="A12" s="297"/>
      <c r="B12" s="75" t="s">
        <v>59</v>
      </c>
      <c r="C12" s="301" t="s">
        <v>133</v>
      </c>
      <c r="D12" s="302"/>
      <c r="E12" s="32" t="s">
        <v>16</v>
      </c>
      <c r="F12" s="32" t="s">
        <v>127</v>
      </c>
      <c r="G12" s="65">
        <v>0</v>
      </c>
    </row>
    <row r="13" spans="1:7" ht="15.75">
      <c r="A13" s="297"/>
      <c r="B13" s="303" t="s">
        <v>134</v>
      </c>
      <c r="C13" s="303"/>
      <c r="D13" s="304"/>
      <c r="E13" s="32" t="s">
        <v>18</v>
      </c>
      <c r="F13" s="32" t="s">
        <v>127</v>
      </c>
      <c r="G13" s="65">
        <v>0</v>
      </c>
    </row>
    <row r="14" spans="1:7" ht="45.6" customHeight="1">
      <c r="A14" s="297"/>
      <c r="B14" s="75" t="s">
        <v>59</v>
      </c>
      <c r="C14" s="301" t="s">
        <v>135</v>
      </c>
      <c r="D14" s="302"/>
      <c r="E14" s="32" t="s">
        <v>20</v>
      </c>
      <c r="F14" s="32" t="s">
        <v>127</v>
      </c>
      <c r="G14" s="65">
        <v>0</v>
      </c>
    </row>
    <row r="15" spans="1:7" ht="63.6" customHeight="1">
      <c r="A15" s="298"/>
      <c r="B15" s="305" t="s">
        <v>59</v>
      </c>
      <c r="C15" s="306"/>
      <c r="D15" s="67" t="s">
        <v>136</v>
      </c>
      <c r="E15" s="32" t="s">
        <v>22</v>
      </c>
      <c r="F15" s="32" t="s">
        <v>127</v>
      </c>
      <c r="G15" s="65">
        <v>0</v>
      </c>
    </row>
    <row r="16" spans="1:7" ht="15.75">
      <c r="A16" s="270" t="s">
        <v>137</v>
      </c>
      <c r="B16" s="271"/>
      <c r="C16" s="271"/>
      <c r="D16" s="272"/>
      <c r="E16" s="32" t="s">
        <v>24</v>
      </c>
      <c r="F16" s="68" t="s">
        <v>138</v>
      </c>
      <c r="G16" s="69">
        <v>855.7</v>
      </c>
    </row>
    <row r="17" spans="1:10" ht="15.75">
      <c r="A17" s="270" t="s">
        <v>139</v>
      </c>
      <c r="B17" s="271"/>
      <c r="C17" s="271"/>
      <c r="D17" s="272"/>
      <c r="E17" s="32" t="s">
        <v>26</v>
      </c>
      <c r="F17" s="68" t="s">
        <v>138</v>
      </c>
      <c r="G17" s="69">
        <v>0</v>
      </c>
    </row>
    <row r="18" spans="1:10" ht="16.899999999999999" customHeight="1">
      <c r="A18" s="273" t="s">
        <v>140</v>
      </c>
      <c r="B18" s="272"/>
      <c r="C18" s="272"/>
      <c r="D18" s="272"/>
      <c r="E18" s="32" t="s">
        <v>28</v>
      </c>
      <c r="F18" s="68" t="s">
        <v>138</v>
      </c>
      <c r="G18" s="69">
        <v>141.4</v>
      </c>
    </row>
    <row r="19" spans="1:10" ht="15.75">
      <c r="A19" s="273" t="s">
        <v>141</v>
      </c>
      <c r="B19" s="272"/>
      <c r="C19" s="272"/>
      <c r="D19" s="272"/>
      <c r="E19" s="32" t="s">
        <v>30</v>
      </c>
      <c r="F19" s="68" t="s">
        <v>138</v>
      </c>
      <c r="G19" s="69">
        <f>G21+G22+G23+G24+G25+G27+G28</f>
        <v>2476.6</v>
      </c>
    </row>
    <row r="20" spans="1:10" ht="29.45" customHeight="1">
      <c r="A20" s="274" t="s">
        <v>142</v>
      </c>
      <c r="B20" s="275"/>
      <c r="C20" s="275"/>
      <c r="D20" s="276"/>
      <c r="E20" s="32" t="s">
        <v>32</v>
      </c>
      <c r="F20" s="70" t="s">
        <v>138</v>
      </c>
      <c r="G20" s="71">
        <v>2357</v>
      </c>
      <c r="I20" s="88"/>
      <c r="J20" s="88"/>
    </row>
    <row r="21" spans="1:10" ht="47.45" customHeight="1">
      <c r="A21" s="277" t="s">
        <v>158</v>
      </c>
      <c r="B21" s="265" t="s">
        <v>143</v>
      </c>
      <c r="C21" s="265"/>
      <c r="D21" s="266"/>
      <c r="E21" s="32" t="s">
        <v>34</v>
      </c>
      <c r="F21" s="72" t="s">
        <v>138</v>
      </c>
      <c r="G21" s="71">
        <v>0</v>
      </c>
    </row>
    <row r="22" spans="1:10" ht="33" customHeight="1">
      <c r="A22" s="277"/>
      <c r="B22" s="265" t="s">
        <v>144</v>
      </c>
      <c r="C22" s="265"/>
      <c r="D22" s="266"/>
      <c r="E22" s="32" t="s">
        <v>36</v>
      </c>
      <c r="F22" s="73" t="s">
        <v>138</v>
      </c>
      <c r="G22" s="71">
        <v>0</v>
      </c>
    </row>
    <row r="23" spans="1:10" ht="47.45" customHeight="1">
      <c r="A23" s="277"/>
      <c r="B23" s="265" t="s">
        <v>145</v>
      </c>
      <c r="C23" s="265"/>
      <c r="D23" s="266"/>
      <c r="E23" s="32" t="s">
        <v>38</v>
      </c>
      <c r="F23" s="70" t="s">
        <v>138</v>
      </c>
      <c r="G23" s="71">
        <v>27.7</v>
      </c>
    </row>
    <row r="24" spans="1:10" ht="48" customHeight="1">
      <c r="A24" s="277"/>
      <c r="B24" s="265" t="s">
        <v>146</v>
      </c>
      <c r="C24" s="265"/>
      <c r="D24" s="266"/>
      <c r="E24" s="32" t="s">
        <v>40</v>
      </c>
      <c r="F24" s="73" t="s">
        <v>138</v>
      </c>
      <c r="G24" s="71">
        <v>0</v>
      </c>
    </row>
    <row r="25" spans="1:10" ht="46.9" customHeight="1">
      <c r="A25" s="277"/>
      <c r="B25" s="265" t="s">
        <v>147</v>
      </c>
      <c r="C25" s="265"/>
      <c r="D25" s="266"/>
      <c r="E25" s="32" t="s">
        <v>42</v>
      </c>
      <c r="F25" s="70" t="s">
        <v>138</v>
      </c>
      <c r="G25" s="69">
        <v>184.2</v>
      </c>
    </row>
    <row r="26" spans="1:10" ht="15.75">
      <c r="A26" s="277"/>
      <c r="B26" s="267" t="s">
        <v>148</v>
      </c>
      <c r="C26" s="267"/>
      <c r="D26" s="268"/>
      <c r="E26" s="32" t="s">
        <v>45</v>
      </c>
      <c r="F26" s="70" t="s">
        <v>138</v>
      </c>
      <c r="G26" s="71">
        <v>184.2</v>
      </c>
    </row>
    <row r="27" spans="1:10" ht="56.45" customHeight="1">
      <c r="A27" s="278"/>
      <c r="B27" s="279" t="s">
        <v>149</v>
      </c>
      <c r="C27" s="279"/>
      <c r="D27" s="280"/>
      <c r="E27" s="35" t="s">
        <v>47</v>
      </c>
      <c r="F27" s="70" t="s">
        <v>138</v>
      </c>
      <c r="G27" s="71">
        <v>2264.6999999999998</v>
      </c>
      <c r="I27" s="88"/>
    </row>
    <row r="28" spans="1:10" ht="49.15" customHeight="1">
      <c r="A28" s="278"/>
      <c r="B28" s="269" t="s">
        <v>159</v>
      </c>
      <c r="C28" s="269"/>
      <c r="D28" s="269"/>
      <c r="E28" s="78" t="s">
        <v>156</v>
      </c>
      <c r="F28" s="81" t="s">
        <v>138</v>
      </c>
      <c r="G28" s="69">
        <v>0</v>
      </c>
    </row>
    <row r="29" spans="1:10" ht="36" customHeight="1" thickBot="1">
      <c r="A29" s="281" t="s">
        <v>155</v>
      </c>
      <c r="B29" s="282"/>
      <c r="C29" s="282"/>
      <c r="D29" s="282"/>
      <c r="E29" s="79" t="s">
        <v>157</v>
      </c>
      <c r="F29" s="80" t="s">
        <v>138</v>
      </c>
      <c r="G29" s="74">
        <v>441.9</v>
      </c>
    </row>
    <row r="33" spans="1:7">
      <c r="A33" s="87" t="s">
        <v>164</v>
      </c>
      <c r="D33" s="122" t="s">
        <v>168</v>
      </c>
    </row>
    <row r="34" spans="1:7">
      <c r="A34" s="87" t="s">
        <v>163</v>
      </c>
      <c r="D34" s="122"/>
    </row>
    <row r="35" spans="1:7">
      <c r="A35" s="87" t="s">
        <v>167</v>
      </c>
      <c r="B35" s="86"/>
    </row>
    <row r="36" spans="1:7">
      <c r="D36" s="122" t="s">
        <v>166</v>
      </c>
      <c r="F36" s="123" t="s">
        <v>165</v>
      </c>
      <c r="G36" s="122"/>
    </row>
    <row r="38" spans="1:7">
      <c r="D38" s="122" t="s">
        <v>167</v>
      </c>
    </row>
  </sheetData>
  <mergeCells count="30">
    <mergeCell ref="A29:D29"/>
    <mergeCell ref="A2:F2"/>
    <mergeCell ref="A4:E4"/>
    <mergeCell ref="A5:E5"/>
    <mergeCell ref="A6:D6"/>
    <mergeCell ref="A7:A9"/>
    <mergeCell ref="B7:D7"/>
    <mergeCell ref="B8:D8"/>
    <mergeCell ref="C9:D9"/>
    <mergeCell ref="A10:D10"/>
    <mergeCell ref="A11:A15"/>
    <mergeCell ref="B11:D11"/>
    <mergeCell ref="C12:D12"/>
    <mergeCell ref="B13:D13"/>
    <mergeCell ref="C14:D14"/>
    <mergeCell ref="B15:C15"/>
    <mergeCell ref="B25:D25"/>
    <mergeCell ref="B26:D26"/>
    <mergeCell ref="B28:D28"/>
    <mergeCell ref="A16:D16"/>
    <mergeCell ref="A17:D17"/>
    <mergeCell ref="A18:D18"/>
    <mergeCell ref="A19:D19"/>
    <mergeCell ref="A20:D20"/>
    <mergeCell ref="A21:A28"/>
    <mergeCell ref="B21:D21"/>
    <mergeCell ref="B22:D22"/>
    <mergeCell ref="B23:D23"/>
    <mergeCell ref="B24:D24"/>
    <mergeCell ref="B27:D27"/>
  </mergeCells>
  <dataValidations count="2">
    <dataValidation type="custom" allowBlank="1" showInputMessage="1" showErrorMessage="1" errorTitle="Znaki po przecinku" error="Wpisujemy bez miejsc po przecinku." sqref="G7:G15" xr:uid="{00000000-0002-0000-0300-000000000000}">
      <formula1>MOD(G7,1)=0</formula1>
    </dataValidation>
    <dataValidation type="custom" allowBlank="1" showInputMessage="1" showErrorMessage="1" errorTitle="Znaki po przecinku" error="Wpisana wartość może mieć wyłącznie 1 znak po przecinku." sqref="G16:G29" xr:uid="{00000000-0002-0000-0300-000001000000}">
      <formula1>MOD(G16*10,1)=0</formula1>
    </dataValidation>
  </dataValidations>
  <pageMargins left="0.7" right="0.7" top="0.75" bottom="0.75" header="0.3" footer="0.3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Dział I</vt:lpstr>
      <vt:lpstr>Dział II</vt:lpstr>
      <vt:lpstr>Dział III A</vt:lpstr>
      <vt:lpstr>Dział IV</vt:lpstr>
    </vt:vector>
  </TitlesOfParts>
  <Company>OPI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Iwona Kucharska</dc:creator>
  <cp:lastModifiedBy>Iwona Kołodziejczyk</cp:lastModifiedBy>
  <cp:lastPrinted>2022-10-27T15:43:05Z</cp:lastPrinted>
  <dcterms:created xsi:type="dcterms:W3CDTF">2021-04-26T14:32:02Z</dcterms:created>
  <dcterms:modified xsi:type="dcterms:W3CDTF">2022-10-27T15:43:08Z</dcterms:modified>
</cp:coreProperties>
</file>